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ney\Documents\Kiwanis\2020-2021\Budgets\Club\"/>
    </mc:Choice>
  </mc:AlternateContent>
  <xr:revisionPtr revIDLastSave="0" documentId="13_ncr:1_{38AC4304-4ADD-429C-BBD4-029AA848E7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-2021" sheetId="1" r:id="rId1"/>
    <sheet name="Lunch Rev" sheetId="12" r:id="rId2"/>
    <sheet name="Adm Exp" sheetId="13" r:id="rId3"/>
    <sheet name="Dues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1" i="12" l="1"/>
  <c r="R81" i="12"/>
  <c r="Q81" i="12"/>
  <c r="R63" i="12"/>
  <c r="R80" i="12"/>
  <c r="T81" i="12"/>
  <c r="P32" i="1"/>
  <c r="Q17" i="1"/>
  <c r="O80" i="12"/>
  <c r="P15" i="1"/>
  <c r="P33" i="1" s="1"/>
  <c r="N75" i="12"/>
  <c r="U68" i="12"/>
  <c r="R68" i="12"/>
  <c r="Q68" i="12"/>
  <c r="M68" i="12"/>
  <c r="V29" i="13"/>
  <c r="V32" i="13" s="1"/>
  <c r="P32" i="13"/>
  <c r="O32" i="13"/>
  <c r="R32" i="13"/>
  <c r="S32" i="13"/>
  <c r="T32" i="13"/>
  <c r="U32" i="13"/>
  <c r="W32" i="13"/>
  <c r="X32" i="13"/>
  <c r="Y32" i="13"/>
  <c r="Z32" i="13"/>
  <c r="Z30" i="13"/>
  <c r="Y31" i="13"/>
  <c r="S28" i="13"/>
  <c r="V25" i="13"/>
  <c r="Y24" i="13"/>
  <c r="V21" i="13"/>
  <c r="V18" i="13"/>
  <c r="R17" i="13"/>
  <c r="V15" i="13"/>
  <c r="X16" i="13"/>
  <c r="W13" i="13"/>
  <c r="U11" i="13"/>
  <c r="T10" i="13"/>
  <c r="R7" i="13"/>
  <c r="S6" i="13"/>
  <c r="R4" i="13"/>
  <c r="U3" i="13"/>
  <c r="Q27" i="13"/>
  <c r="Q26" i="13"/>
  <c r="Q23" i="13"/>
  <c r="Q22" i="13"/>
  <c r="Q20" i="13"/>
  <c r="Q19" i="13"/>
  <c r="Q14" i="13"/>
  <c r="Q12" i="13"/>
  <c r="Q10" i="13"/>
  <c r="Q8" i="13"/>
  <c r="Q5" i="13"/>
  <c r="Q2" i="13"/>
  <c r="H64" i="11"/>
  <c r="G64" i="11"/>
  <c r="O32" i="1"/>
  <c r="N32" i="13"/>
  <c r="T75" i="12"/>
  <c r="O15" i="1"/>
  <c r="O33" i="1" s="1"/>
  <c r="S75" i="12"/>
  <c r="R75" i="12"/>
  <c r="Q75" i="12"/>
  <c r="D64" i="11"/>
  <c r="U65" i="11"/>
  <c r="V65" i="11" s="1"/>
  <c r="W65" i="11" s="1"/>
  <c r="X65" i="11" s="1"/>
  <c r="X64" i="11"/>
  <c r="Z64" i="11"/>
  <c r="M32" i="13"/>
  <c r="N33" i="1"/>
  <c r="N32" i="1"/>
  <c r="N15" i="1"/>
  <c r="L32" i="13"/>
  <c r="U64" i="12"/>
  <c r="R60" i="12"/>
  <c r="S63" i="12"/>
  <c r="T63" i="12"/>
  <c r="R62" i="12"/>
  <c r="R59" i="12"/>
  <c r="Q58" i="12"/>
  <c r="Q63" i="12" s="1"/>
  <c r="R57" i="12"/>
  <c r="K63" i="12"/>
  <c r="T56" i="12"/>
  <c r="S56" i="12"/>
  <c r="R55" i="12"/>
  <c r="Q54" i="12"/>
  <c r="R53" i="12"/>
  <c r="Q52" i="12"/>
  <c r="R51" i="12"/>
  <c r="R50" i="12"/>
  <c r="J56" i="12"/>
  <c r="S49" i="12"/>
  <c r="Q48" i="12"/>
  <c r="R47" i="12"/>
  <c r="R46" i="12"/>
  <c r="T45" i="12"/>
  <c r="T49" i="12" s="1"/>
  <c r="R44" i="12"/>
  <c r="Q43" i="12"/>
  <c r="R42" i="12"/>
  <c r="I49" i="12"/>
  <c r="S41" i="12"/>
  <c r="H41" i="12"/>
  <c r="R40" i="12"/>
  <c r="Q39" i="12"/>
  <c r="R38" i="12"/>
  <c r="Q37" i="12"/>
  <c r="R36" i="12"/>
  <c r="Q35" i="12"/>
  <c r="R34" i="12"/>
  <c r="S33" i="12"/>
  <c r="Q32" i="12"/>
  <c r="R31" i="12"/>
  <c r="R30" i="12"/>
  <c r="Q29" i="12"/>
  <c r="G33" i="12"/>
  <c r="S28" i="12"/>
  <c r="R27" i="12"/>
  <c r="Q26" i="12"/>
  <c r="R24" i="12"/>
  <c r="R25" i="12"/>
  <c r="Q23" i="12"/>
  <c r="F28" i="12"/>
  <c r="S22" i="12"/>
  <c r="D11" i="12"/>
  <c r="E22" i="12"/>
  <c r="R21" i="12"/>
  <c r="Q20" i="12"/>
  <c r="R19" i="12"/>
  <c r="Q18" i="12"/>
  <c r="R17" i="12"/>
  <c r="Q16" i="12"/>
  <c r="R15" i="12"/>
  <c r="Q14" i="12"/>
  <c r="R13" i="12"/>
  <c r="Q12" i="12"/>
  <c r="S10" i="12"/>
  <c r="R9" i="12"/>
  <c r="Q8" i="12"/>
  <c r="R7" i="12"/>
  <c r="Q6" i="12"/>
  <c r="S5" i="12"/>
  <c r="R4" i="12"/>
  <c r="Q3" i="12"/>
  <c r="S2" i="12"/>
  <c r="M15" i="1"/>
  <c r="M33" i="1"/>
  <c r="M32" i="1"/>
  <c r="K32" i="13"/>
  <c r="L33" i="1"/>
  <c r="L32" i="1"/>
  <c r="L15" i="1"/>
  <c r="J15" i="1"/>
  <c r="K33" i="1"/>
  <c r="K32" i="1"/>
  <c r="K15" i="1"/>
  <c r="U80" i="12" l="1"/>
  <c r="Q32" i="13"/>
  <c r="AA32" i="13" s="1"/>
  <c r="Q49" i="12"/>
  <c r="S11" i="12"/>
  <c r="Q33" i="12"/>
  <c r="R56" i="12"/>
  <c r="U63" i="12"/>
  <c r="Q28" i="12"/>
  <c r="Q56" i="12"/>
  <c r="Q41" i="12"/>
  <c r="R49" i="12"/>
  <c r="R41" i="12"/>
  <c r="R33" i="12"/>
  <c r="R28" i="12"/>
  <c r="Q11" i="12"/>
  <c r="Q22" i="12"/>
  <c r="R22" i="12"/>
  <c r="R11" i="12"/>
  <c r="J32" i="1"/>
  <c r="J33" i="1" s="1"/>
  <c r="U81" i="12" l="1"/>
  <c r="U28" i="12"/>
  <c r="U49" i="12"/>
  <c r="U33" i="12"/>
  <c r="U56" i="12"/>
  <c r="U41" i="12"/>
  <c r="U11" i="12"/>
  <c r="U22" i="12"/>
  <c r="Q13" i="1"/>
  <c r="I32" i="1" l="1"/>
  <c r="I33" i="1" s="1"/>
  <c r="Q30" i="1"/>
  <c r="Q29" i="1"/>
  <c r="C29" i="1" s="1"/>
  <c r="I15" i="1"/>
  <c r="Q19" i="1"/>
  <c r="C19" i="1" s="1"/>
  <c r="D19" i="1" s="1"/>
  <c r="Q20" i="1"/>
  <c r="C20" i="1" s="1"/>
  <c r="D20" i="1" s="1"/>
  <c r="Q21" i="1"/>
  <c r="C21" i="1" s="1"/>
  <c r="D21" i="1" s="1"/>
  <c r="Q22" i="1"/>
  <c r="Q23" i="1"/>
  <c r="Q24" i="1"/>
  <c r="Q25" i="1"/>
  <c r="C25" i="1" s="1"/>
  <c r="D25" i="1" s="1"/>
  <c r="Q26" i="1"/>
  <c r="C26" i="1" s="1"/>
  <c r="D26" i="1" s="1"/>
  <c r="Q27" i="1"/>
  <c r="C27" i="1" s="1"/>
  <c r="Q28" i="1"/>
  <c r="C28" i="1" s="1"/>
  <c r="Q31" i="1"/>
  <c r="C13" i="1"/>
  <c r="D13" i="1" s="1"/>
  <c r="Q18" i="1" l="1"/>
  <c r="C18" i="1" s="1"/>
  <c r="D18" i="1" s="1"/>
  <c r="C22" i="1"/>
  <c r="D22" i="1" s="1"/>
  <c r="C31" i="1"/>
  <c r="D31" i="1" s="1"/>
  <c r="Q4" i="1"/>
  <c r="C4" i="1" s="1"/>
  <c r="D4" i="1" s="1"/>
  <c r="Q5" i="1"/>
  <c r="C5" i="1" s="1"/>
  <c r="D5" i="1" s="1"/>
  <c r="Q6" i="1"/>
  <c r="C6" i="1" s="1"/>
  <c r="D6" i="1" s="1"/>
  <c r="Q7" i="1"/>
  <c r="C7" i="1" s="1"/>
  <c r="D7" i="1" s="1"/>
  <c r="Q8" i="1"/>
  <c r="C8" i="1" s="1"/>
  <c r="D8" i="1" s="1"/>
  <c r="Q9" i="1"/>
  <c r="C9" i="1" s="1"/>
  <c r="D9" i="1" s="1"/>
  <c r="Q10" i="1"/>
  <c r="C10" i="1" s="1"/>
  <c r="D10" i="1" s="1"/>
  <c r="Q11" i="1"/>
  <c r="C11" i="1" s="1"/>
  <c r="D11" i="1" s="1"/>
  <c r="Q12" i="1"/>
  <c r="C12" i="1" s="1"/>
  <c r="D12" i="1" s="1"/>
  <c r="Q14" i="1"/>
  <c r="Q3" i="1"/>
  <c r="C3" i="1" s="1"/>
  <c r="D3" i="1" s="1"/>
  <c r="C14" i="1" l="1"/>
  <c r="D14" i="1" s="1"/>
  <c r="C23" i="1"/>
  <c r="C24" i="1"/>
  <c r="H15" i="1" l="1"/>
  <c r="G15" i="1"/>
  <c r="F15" i="1"/>
  <c r="E15" i="1"/>
  <c r="B15" i="1"/>
  <c r="H32" i="1" l="1"/>
  <c r="G32" i="1"/>
  <c r="F32" i="1"/>
  <c r="E32" i="1"/>
  <c r="B32" i="1"/>
  <c r="Q15" i="1" l="1"/>
  <c r="C15" i="1" s="1"/>
  <c r="D15" i="1" l="1"/>
  <c r="H33" i="1"/>
  <c r="G33" i="1" l="1"/>
  <c r="B33" i="1"/>
  <c r="E33" i="1" l="1"/>
  <c r="F33" i="1"/>
  <c r="Q33" i="1" l="1"/>
  <c r="C30" i="1"/>
  <c r="U75" i="12" l="1"/>
  <c r="C17" i="1"/>
  <c r="C32" i="1" s="1"/>
  <c r="D17" i="1"/>
  <c r="Q32" i="1"/>
  <c r="D32" i="1" l="1"/>
  <c r="C33" i="1"/>
  <c r="D33" i="1" s="1"/>
</calcChain>
</file>

<file path=xl/sharedStrings.xml><?xml version="1.0" encoding="utf-8"?>
<sst xmlns="http://schemas.openxmlformats.org/spreadsheetml/2006/main" count="537" uniqueCount="271">
  <si>
    <t>VARIANCE</t>
  </si>
  <si>
    <t>REVENUE</t>
  </si>
  <si>
    <t>TOTAL REVENUE</t>
  </si>
  <si>
    <t>EXPENSE</t>
  </si>
  <si>
    <t>BUDGET</t>
  </si>
  <si>
    <t>ACTUAL</t>
  </si>
  <si>
    <t>NOV</t>
  </si>
  <si>
    <t>YTD</t>
  </si>
  <si>
    <t>ANNUAL</t>
  </si>
  <si>
    <t>Y-T-D</t>
  </si>
  <si>
    <t>Directory &amp; Web Ads</t>
  </si>
  <si>
    <t xml:space="preserve">Fifty/Fifty </t>
  </si>
  <si>
    <t>Happy/Sad $</t>
  </si>
  <si>
    <t>Installment Dinner Payments</t>
  </si>
  <si>
    <t>Equipment</t>
  </si>
  <si>
    <t>Installation Dinner Costs</t>
  </si>
  <si>
    <t>TOTAL 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</si>
  <si>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</si>
  <si>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</si>
  <si>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</si>
  <si>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</si>
  <si>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</si>
  <si>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</si>
  <si>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</si>
  <si>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</si>
  <si>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</si>
  <si>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INCOME</t>
  </si>
  <si>
    <t>DEC</t>
  </si>
  <si>
    <t>New Member Costs</t>
  </si>
  <si>
    <t>Birthday Donations</t>
  </si>
  <si>
    <t>Miscellaneous Donations</t>
  </si>
  <si>
    <t>Annual Dues</t>
  </si>
  <si>
    <t>Lunch Payments</t>
  </si>
  <si>
    <t>Administrative</t>
  </si>
  <si>
    <t>Lunch Charges</t>
  </si>
  <si>
    <t>Club Marketing</t>
  </si>
  <si>
    <t>KI Convention Fees</t>
  </si>
  <si>
    <t>New Member Dues</t>
  </si>
  <si>
    <t>KI Membership Fees</t>
  </si>
  <si>
    <t>FL District Membership Fees</t>
  </si>
  <si>
    <t>FL District Convention Fees</t>
  </si>
  <si>
    <t>KI New Member Fees</t>
  </si>
  <si>
    <t>FL District New Member Fees</t>
  </si>
  <si>
    <t>Anniversaries</t>
  </si>
  <si>
    <t>Lunch Jar</t>
  </si>
  <si>
    <t>FL District Advance Conv. Fee</t>
  </si>
  <si>
    <t>Miscellaneous / Transfers</t>
  </si>
  <si>
    <t>FL District Operating Costs</t>
  </si>
  <si>
    <t xml:space="preserve">OCT * </t>
  </si>
  <si>
    <t>DATE</t>
  </si>
  <si>
    <t>DESCRIPTION</t>
  </si>
  <si>
    <t>TYPE*</t>
  </si>
  <si>
    <t>OCT</t>
  </si>
  <si>
    <t>TOTAL</t>
  </si>
  <si>
    <t>Coin Donation</t>
  </si>
  <si>
    <t>C</t>
  </si>
  <si>
    <t>Fifty-Fifty Raffle</t>
  </si>
  <si>
    <t>Happy / Sad Dollars</t>
  </si>
  <si>
    <t>CK</t>
  </si>
  <si>
    <t>Happy /Sad Dollars</t>
  </si>
  <si>
    <t>Fifty / Fifty Raffel</t>
  </si>
  <si>
    <t xml:space="preserve"> 2/15/21</t>
  </si>
  <si>
    <t>CC</t>
  </si>
  <si>
    <t>Lunch Donation</t>
  </si>
  <si>
    <t>Happy/Sad Dollars</t>
  </si>
  <si>
    <t>* Type of transaction: Cash - C, CK - Check, Crecit Card - CC, DD - Direct Deposit, Fee - F, Personal CC - PCC</t>
  </si>
  <si>
    <t>Printer Ink</t>
  </si>
  <si>
    <t>PCC</t>
  </si>
  <si>
    <t>Quicken Fee</t>
  </si>
  <si>
    <t>Legion of Honor Pins</t>
  </si>
  <si>
    <t>Awards and Plaques</t>
  </si>
  <si>
    <t>Membership Pins</t>
  </si>
  <si>
    <t>Badges</t>
  </si>
  <si>
    <t>Sun Biz Registration</t>
  </si>
  <si>
    <t>Soccar Flyers</t>
  </si>
  <si>
    <t>Printer ink</t>
  </si>
  <si>
    <t>Volunteers Modual</t>
  </si>
  <si>
    <t>Directory Printing</t>
  </si>
  <si>
    <t>New Member Pins</t>
  </si>
  <si>
    <t>Club Runner</t>
  </si>
  <si>
    <t>Domain Name</t>
  </si>
  <si>
    <t>Last Name</t>
  </si>
  <si>
    <t>First Name</t>
  </si>
  <si>
    <t>Date</t>
  </si>
  <si>
    <t>Amount</t>
  </si>
  <si>
    <t>Method</t>
  </si>
  <si>
    <t>Notes</t>
  </si>
  <si>
    <t>Paid</t>
  </si>
  <si>
    <t>ES</t>
  </si>
  <si>
    <t>M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</si>
  <si>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</si>
  <si>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</si>
  <si>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</si>
  <si>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</si>
  <si>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</si>
  <si>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</si>
  <si>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</si>
  <si>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</si>
  <si>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</si>
  <si>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</si>
  <si>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</si>
  <si>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</si>
  <si>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Owed</t>
  </si>
  <si>
    <t>Anderson</t>
  </si>
  <si>
    <t>Candy</t>
  </si>
  <si>
    <t>Check</t>
  </si>
  <si>
    <t>Matthew</t>
  </si>
  <si>
    <t>Brisley</t>
  </si>
  <si>
    <t>Barb</t>
  </si>
  <si>
    <t>Cash</t>
  </si>
  <si>
    <t>Former SLP, No KI fee</t>
  </si>
  <si>
    <t>Brody</t>
  </si>
  <si>
    <t>Holly</t>
  </si>
  <si>
    <t>Transfer</t>
  </si>
  <si>
    <t>Casey</t>
  </si>
  <si>
    <t>Patricia</t>
  </si>
  <si>
    <t>Craig</t>
  </si>
  <si>
    <t>Robert</t>
  </si>
  <si>
    <t>De Lorenzo</t>
  </si>
  <si>
    <t>Neil</t>
  </si>
  <si>
    <t>Desjarlais</t>
  </si>
  <si>
    <t>Mary Lynn</t>
  </si>
  <si>
    <t>Eckert</t>
  </si>
  <si>
    <t>Darlene</t>
  </si>
  <si>
    <t>Ehmke</t>
  </si>
  <si>
    <t>Marianna</t>
  </si>
  <si>
    <t>Eskell</t>
  </si>
  <si>
    <t>Bonnie</t>
  </si>
  <si>
    <t>Fellows</t>
  </si>
  <si>
    <t>Kayleen</t>
  </si>
  <si>
    <t>Fite</t>
  </si>
  <si>
    <t>Jeff</t>
  </si>
  <si>
    <t>Forero</t>
  </si>
  <si>
    <t>Rebeca</t>
  </si>
  <si>
    <t>Frescura*</t>
  </si>
  <si>
    <t>Ann</t>
  </si>
  <si>
    <t>Siesta Key C of C</t>
  </si>
  <si>
    <t>Garldieri</t>
  </si>
  <si>
    <t>Frank</t>
  </si>
  <si>
    <t>Griffin</t>
  </si>
  <si>
    <t>Douglas</t>
  </si>
  <si>
    <t>Haab</t>
  </si>
  <si>
    <t>Albert</t>
  </si>
  <si>
    <t>Horne-Jones</t>
  </si>
  <si>
    <t>Joy</t>
  </si>
  <si>
    <t>Irish</t>
  </si>
  <si>
    <t>William</t>
  </si>
  <si>
    <t>Jacobs</t>
  </si>
  <si>
    <t>Annie</t>
  </si>
  <si>
    <t>Johnson</t>
  </si>
  <si>
    <t>Katherine</t>
  </si>
  <si>
    <t>Jones</t>
  </si>
  <si>
    <t>Chris</t>
  </si>
  <si>
    <t>Jones-Penn</t>
  </si>
  <si>
    <t>Carolyn</t>
  </si>
  <si>
    <t>Keyso</t>
  </si>
  <si>
    <t>Debbie</t>
  </si>
  <si>
    <t>Kreiger</t>
  </si>
  <si>
    <t>Jill</t>
  </si>
  <si>
    <t>Venmo</t>
  </si>
  <si>
    <t>Laird</t>
  </si>
  <si>
    <t>Cathy</t>
  </si>
  <si>
    <t>Lauren</t>
  </si>
  <si>
    <t>Clark</t>
  </si>
  <si>
    <t>Levin</t>
  </si>
  <si>
    <t>Allen</t>
  </si>
  <si>
    <t>Lilly</t>
  </si>
  <si>
    <t>Erin</t>
  </si>
  <si>
    <t>Lowther</t>
  </si>
  <si>
    <t>Andrew</t>
  </si>
  <si>
    <t>Lynch</t>
  </si>
  <si>
    <t>Bethany</t>
  </si>
  <si>
    <t>Malek</t>
  </si>
  <si>
    <t>Kristen</t>
  </si>
  <si>
    <t>Marchino</t>
  </si>
  <si>
    <t>Rebecca</t>
  </si>
  <si>
    <t>Mattson</t>
  </si>
  <si>
    <t>Jim</t>
  </si>
  <si>
    <t>McNulty</t>
  </si>
  <si>
    <t>Debra</t>
  </si>
  <si>
    <t>Meyer</t>
  </si>
  <si>
    <t>Bob</t>
  </si>
  <si>
    <t>Joe</t>
  </si>
  <si>
    <t>Micheals</t>
  </si>
  <si>
    <t>Rick</t>
  </si>
  <si>
    <t>Miller</t>
  </si>
  <si>
    <t>Brian</t>
  </si>
  <si>
    <t>Moore</t>
  </si>
  <si>
    <t>Harriet</t>
  </si>
  <si>
    <t>Nichols</t>
  </si>
  <si>
    <t>Eric</t>
  </si>
  <si>
    <t>Prince</t>
  </si>
  <si>
    <t>John</t>
  </si>
  <si>
    <t>Ramsey</t>
  </si>
  <si>
    <t>Carmen</t>
  </si>
  <si>
    <t>Ramirez</t>
  </si>
  <si>
    <t>Geraldo</t>
  </si>
  <si>
    <t>Rhea</t>
  </si>
  <si>
    <t>Michelle</t>
  </si>
  <si>
    <t>Romp</t>
  </si>
  <si>
    <t>Curtis</t>
  </si>
  <si>
    <t>Seider</t>
  </si>
  <si>
    <t>Tracy</t>
  </si>
  <si>
    <t>Signorelli</t>
  </si>
  <si>
    <t>Jeanine</t>
  </si>
  <si>
    <t>Sikora</t>
  </si>
  <si>
    <t>Starkovs</t>
  </si>
  <si>
    <t>Constance</t>
  </si>
  <si>
    <t>Stock</t>
  </si>
  <si>
    <t>Cheryl</t>
  </si>
  <si>
    <t>Stonecipher</t>
  </si>
  <si>
    <t>Steve</t>
  </si>
  <si>
    <t>Sweat</t>
  </si>
  <si>
    <t>Karen</t>
  </si>
  <si>
    <t>Taft</t>
  </si>
  <si>
    <t>Connie</t>
  </si>
  <si>
    <t>Tamunday-Cassianova</t>
  </si>
  <si>
    <t>Rosmarie</t>
  </si>
  <si>
    <t>Urfer</t>
  </si>
  <si>
    <t>Ashley</t>
  </si>
  <si>
    <t>Sherri</t>
  </si>
  <si>
    <t>Cash &amp; Ck</t>
  </si>
  <si>
    <t>Wanless</t>
  </si>
  <si>
    <t>Leaf</t>
  </si>
  <si>
    <t>Williams</t>
  </si>
  <si>
    <t>Abigail</t>
  </si>
  <si>
    <t>Wren-Tar</t>
  </si>
  <si>
    <t>Sara</t>
  </si>
  <si>
    <t>Cummulative</t>
  </si>
  <si>
    <t>* Club pays dues in exchange for membership in Siesta Key Chamber of Commerce.</t>
  </si>
  <si>
    <t>CT</t>
  </si>
  <si>
    <t xml:space="preserve"> </t>
  </si>
  <si>
    <t>50/50</t>
  </si>
  <si>
    <t>H/S</t>
  </si>
  <si>
    <t>Jar</t>
  </si>
  <si>
    <t>Nov. Total</t>
  </si>
  <si>
    <t>Dec Total</t>
  </si>
  <si>
    <t>Jan Total</t>
  </si>
  <si>
    <t>Oct. Total</t>
  </si>
  <si>
    <t>Feb Total</t>
  </si>
  <si>
    <t>Mar Total</t>
  </si>
  <si>
    <t>Apr Total</t>
  </si>
  <si>
    <t>May Total</t>
  </si>
  <si>
    <t>Misc</t>
  </si>
  <si>
    <t>Jun Total</t>
  </si>
  <si>
    <t>Ink</t>
  </si>
  <si>
    <t>Pins</t>
  </si>
  <si>
    <t>Awards</t>
  </si>
  <si>
    <t>Fees</t>
  </si>
  <si>
    <t>Tech</t>
  </si>
  <si>
    <t>Mktg</t>
  </si>
  <si>
    <t>Survey Monkey</t>
  </si>
  <si>
    <t>Jul Total</t>
  </si>
  <si>
    <t>Ticket Stock</t>
  </si>
  <si>
    <t>AUG **</t>
  </si>
  <si>
    <t>Aug Total</t>
  </si>
  <si>
    <t>MLD Ad</t>
  </si>
  <si>
    <t>Office Supplies</t>
  </si>
  <si>
    <t>PO Box Rental</t>
  </si>
  <si>
    <t>Zoom Mtg Expense</t>
  </si>
  <si>
    <t>Awards and Pins</t>
  </si>
  <si>
    <t>Directory</t>
  </si>
  <si>
    <t>Supplies</t>
  </si>
  <si>
    <t>Mail</t>
  </si>
  <si>
    <t xml:space="preserve"> 9/15/21</t>
  </si>
  <si>
    <t>Sep Total</t>
  </si>
  <si>
    <t>SEP ***</t>
  </si>
  <si>
    <t>** Includes $750 in 2021-2022 FY dues payments.</t>
  </si>
  <si>
    <t>*** Includes $3,966 in 2021-2022 FY dues payments.</t>
  </si>
  <si>
    <t>* Inculdes 2020-2021 FY dues of $3,098 paid in 2019-2020 FY; July $900, August $1,200 and September $998.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</si>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</sst>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m/d/yy;@"/>
    <numFmt numFmtId="165" formatCode="&quot;$&quot;#,##0.0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37" fontId="0" fillId="0" borderId="0" xfId="0" applyNumberFormat="1"/>
    <xf numFmtId="37" fontId="2" fillId="0" borderId="1" xfId="0" applyNumberFormat="1" applyFont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5" fontId="1" fillId="0" borderId="1" xfId="0" applyNumberFormat="1" applyFont="1" applyBorder="1"/>
    <xf numFmtId="5" fontId="1" fillId="0" borderId="1" xfId="0" applyNumberFormat="1" applyFont="1" applyBorder="1" applyAlignment="1">
      <alignment horizontal="right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horizontal="right"/>
    </xf>
    <xf numFmtId="5" fontId="2" fillId="0" borderId="1" xfId="0" applyNumberFormat="1" applyFont="1" applyBorder="1"/>
    <xf numFmtId="5" fontId="2" fillId="0" borderId="1" xfId="0" applyNumberFormat="1" applyFont="1" applyFill="1" applyBorder="1"/>
    <xf numFmtId="37" fontId="0" fillId="0" borderId="0" xfId="0" applyNumberFormat="1" applyFill="1"/>
    <xf numFmtId="0" fontId="1" fillId="0" borderId="1" xfId="0" applyFont="1" applyBorder="1"/>
    <xf numFmtId="37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7" fontId="1" fillId="0" borderId="1" xfId="0" applyNumberFormat="1" applyFont="1" applyFill="1" applyBorder="1"/>
    <xf numFmtId="0" fontId="1" fillId="0" borderId="2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7" fontId="1" fillId="0" borderId="0" xfId="0" applyNumberFormat="1" applyFont="1" applyBorder="1" applyAlignment="1">
      <alignment horizontal="right"/>
    </xf>
    <xf numFmtId="7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5" fontId="0" fillId="0" borderId="0" xfId="0" applyNumberFormat="1"/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5" fontId="0" fillId="0" borderId="0" xfId="0" applyNumberFormat="1" applyAlignment="1">
      <alignment horizontal="center"/>
    </xf>
    <xf numFmtId="7" fontId="0" fillId="0" borderId="0" xfId="0" applyNumberFormat="1"/>
    <xf numFmtId="0" fontId="0" fillId="0" borderId="0" xfId="0" applyFill="1"/>
    <xf numFmtId="7" fontId="0" fillId="0" borderId="0" xfId="0" applyNumberFormat="1" applyAlignment="1">
      <alignment horizontal="right"/>
    </xf>
    <xf numFmtId="5" fontId="2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7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view="pageLayout" topLeftCell="A4" zoomScale="115" zoomScaleNormal="100" zoomScalePageLayoutView="115" workbookViewId="0">
      <selection activeCell="S30" sqref="S30"/>
    </sheetView>
  </sheetViews>
  <sheetFormatPr defaultColWidth="9.109375" defaultRowHeight="14.4" x14ac:dyDescent="0.3"/>
  <cols>
    <col min="1" max="1" width="20.109375" customWidth="1"/>
    <col min="2" max="2" width="7" style="2" customWidth="1"/>
    <col min="3" max="3" width="7" style="11" customWidth="1"/>
    <col min="4" max="4" width="7.6640625" style="2" customWidth="1"/>
    <col min="5" max="6" width="6.33203125" style="2" customWidth="1"/>
    <col min="7" max="7" width="6.33203125" style="11" customWidth="1"/>
    <col min="8" max="16" width="6.33203125" style="2" customWidth="1"/>
    <col min="17" max="17" width="7" style="2" customWidth="1"/>
  </cols>
  <sheetData>
    <row r="1" spans="1:17" ht="12.15" customHeight="1" x14ac:dyDescent="0.3">
      <c r="A1" s="12"/>
      <c r="B1" s="3" t="s">
        <v>8</v>
      </c>
      <c r="C1" s="4" t="s">
        <v>9</v>
      </c>
      <c r="D1" s="3" t="s">
        <v>9</v>
      </c>
      <c r="E1" s="13"/>
      <c r="F1" s="13"/>
      <c r="G1" s="20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15" customHeight="1" x14ac:dyDescent="0.3">
      <c r="A2" s="14" t="s">
        <v>1</v>
      </c>
      <c r="B2" s="3" t="s">
        <v>4</v>
      </c>
      <c r="C2" s="4" t="s">
        <v>5</v>
      </c>
      <c r="D2" s="3" t="s">
        <v>0</v>
      </c>
      <c r="E2" s="3" t="s">
        <v>48</v>
      </c>
      <c r="F2" s="3" t="s">
        <v>6</v>
      </c>
      <c r="G2" s="4" t="s">
        <v>27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23</v>
      </c>
      <c r="O2" s="4" t="s">
        <v>254</v>
      </c>
      <c r="P2" s="4" t="s">
        <v>266</v>
      </c>
      <c r="Q2" s="3" t="s">
        <v>7</v>
      </c>
    </row>
    <row r="3" spans="1:17" ht="12.15" customHeight="1" x14ac:dyDescent="0.3">
      <c r="A3" s="12" t="s">
        <v>31</v>
      </c>
      <c r="B3" s="6">
        <v>5648</v>
      </c>
      <c r="C3" s="8">
        <f t="shared" ref="C3:C15" si="0">Q3</f>
        <v>9689</v>
      </c>
      <c r="D3" s="7">
        <f t="shared" ref="D3:D14" si="1">C3-B3</f>
        <v>4041</v>
      </c>
      <c r="E3" s="5">
        <v>4898</v>
      </c>
      <c r="F3" s="5">
        <v>0</v>
      </c>
      <c r="G3" s="7">
        <v>900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7">
        <v>750</v>
      </c>
      <c r="P3" s="7">
        <v>3141</v>
      </c>
      <c r="Q3" s="8">
        <f>SUM(E3:P3)</f>
        <v>9689</v>
      </c>
    </row>
    <row r="4" spans="1:17" ht="12.15" customHeight="1" x14ac:dyDescent="0.3">
      <c r="A4" s="12" t="s">
        <v>37</v>
      </c>
      <c r="B4" s="6">
        <v>0</v>
      </c>
      <c r="C4" s="8">
        <f t="shared" si="0"/>
        <v>2413</v>
      </c>
      <c r="D4" s="7">
        <f t="shared" si="1"/>
        <v>2413</v>
      </c>
      <c r="E4" s="5">
        <v>150</v>
      </c>
      <c r="F4" s="5">
        <v>215</v>
      </c>
      <c r="G4" s="7">
        <v>386</v>
      </c>
      <c r="H4" s="5">
        <v>279</v>
      </c>
      <c r="I4" s="5">
        <v>0</v>
      </c>
      <c r="J4" s="5">
        <v>215</v>
      </c>
      <c r="K4" s="5">
        <v>300</v>
      </c>
      <c r="L4" s="5">
        <v>0</v>
      </c>
      <c r="M4" s="5">
        <v>0</v>
      </c>
      <c r="N4" s="5">
        <v>0</v>
      </c>
      <c r="O4" s="5">
        <v>43</v>
      </c>
      <c r="P4" s="5">
        <v>825</v>
      </c>
      <c r="Q4" s="6">
        <f t="shared" ref="Q4:Q14" si="2">SUM(E4:P4)</f>
        <v>2413</v>
      </c>
    </row>
    <row r="5" spans="1:17" ht="12.15" customHeight="1" x14ac:dyDescent="0.3">
      <c r="A5" s="12" t="s">
        <v>10</v>
      </c>
      <c r="B5" s="6">
        <v>1000</v>
      </c>
      <c r="C5" s="8">
        <f t="shared" si="0"/>
        <v>800</v>
      </c>
      <c r="D5" s="7">
        <f t="shared" si="1"/>
        <v>-200</v>
      </c>
      <c r="E5" s="5">
        <v>0</v>
      </c>
      <c r="F5" s="5">
        <v>0</v>
      </c>
      <c r="G5" s="7">
        <v>0</v>
      </c>
      <c r="H5" s="5">
        <v>100</v>
      </c>
      <c r="I5" s="5">
        <v>300</v>
      </c>
      <c r="J5" s="5">
        <v>200</v>
      </c>
      <c r="K5" s="7">
        <v>200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6">
        <f t="shared" si="2"/>
        <v>800</v>
      </c>
    </row>
    <row r="6" spans="1:17" ht="12.15" customHeight="1" x14ac:dyDescent="0.3">
      <c r="A6" s="12" t="s">
        <v>11</v>
      </c>
      <c r="B6" s="6">
        <v>540</v>
      </c>
      <c r="C6" s="8">
        <f t="shared" si="0"/>
        <v>170</v>
      </c>
      <c r="D6" s="7">
        <f t="shared" si="1"/>
        <v>-370</v>
      </c>
      <c r="E6" s="6">
        <v>34</v>
      </c>
      <c r="F6" s="6">
        <v>23</v>
      </c>
      <c r="G6" s="8">
        <v>13</v>
      </c>
      <c r="H6" s="6">
        <v>10</v>
      </c>
      <c r="I6" s="5">
        <v>23</v>
      </c>
      <c r="J6" s="5">
        <v>5</v>
      </c>
      <c r="K6" s="5">
        <v>10</v>
      </c>
      <c r="L6" s="5">
        <v>25</v>
      </c>
      <c r="M6" s="5">
        <v>0</v>
      </c>
      <c r="N6" s="5">
        <v>13</v>
      </c>
      <c r="O6" s="5">
        <v>14</v>
      </c>
      <c r="P6" s="5">
        <v>0</v>
      </c>
      <c r="Q6" s="6">
        <f t="shared" si="2"/>
        <v>170</v>
      </c>
    </row>
    <row r="7" spans="1:17" ht="12.15" customHeight="1" x14ac:dyDescent="0.3">
      <c r="A7" s="15" t="s">
        <v>12</v>
      </c>
      <c r="B7" s="7">
        <v>660</v>
      </c>
      <c r="C7" s="8">
        <f t="shared" si="0"/>
        <v>417</v>
      </c>
      <c r="D7" s="7">
        <f t="shared" si="1"/>
        <v>-243</v>
      </c>
      <c r="E7" s="5">
        <v>28</v>
      </c>
      <c r="F7" s="5">
        <v>31</v>
      </c>
      <c r="G7" s="7">
        <v>31</v>
      </c>
      <c r="H7" s="5">
        <v>10</v>
      </c>
      <c r="I7" s="5">
        <v>48</v>
      </c>
      <c r="J7" s="5">
        <v>40</v>
      </c>
      <c r="K7" s="5">
        <v>54</v>
      </c>
      <c r="L7" s="5">
        <v>47</v>
      </c>
      <c r="M7" s="5">
        <v>0</v>
      </c>
      <c r="N7" s="5">
        <v>24</v>
      </c>
      <c r="O7" s="5">
        <v>32</v>
      </c>
      <c r="P7" s="5">
        <v>72</v>
      </c>
      <c r="Q7" s="6">
        <f t="shared" si="2"/>
        <v>417</v>
      </c>
    </row>
    <row r="8" spans="1:17" ht="12.15" customHeight="1" x14ac:dyDescent="0.3">
      <c r="A8" s="15" t="s">
        <v>29</v>
      </c>
      <c r="B8" s="7">
        <v>200</v>
      </c>
      <c r="C8" s="7">
        <f t="shared" si="0"/>
        <v>120</v>
      </c>
      <c r="D8" s="7">
        <f t="shared" si="1"/>
        <v>-80</v>
      </c>
      <c r="E8" s="7">
        <v>0</v>
      </c>
      <c r="F8" s="5">
        <v>20</v>
      </c>
      <c r="G8" s="7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100</v>
      </c>
      <c r="O8" s="5">
        <v>0</v>
      </c>
      <c r="P8" s="5">
        <v>0</v>
      </c>
      <c r="Q8" s="6">
        <f t="shared" si="2"/>
        <v>120</v>
      </c>
    </row>
    <row r="9" spans="1:17" ht="12.15" customHeight="1" x14ac:dyDescent="0.3">
      <c r="A9" s="15" t="s">
        <v>43</v>
      </c>
      <c r="B9" s="7">
        <v>0</v>
      </c>
      <c r="C9" s="8">
        <f t="shared" si="0"/>
        <v>0</v>
      </c>
      <c r="D9" s="7">
        <f t="shared" si="1"/>
        <v>0</v>
      </c>
      <c r="E9" s="5">
        <v>0</v>
      </c>
      <c r="F9" s="5">
        <v>0</v>
      </c>
      <c r="G9" s="7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">
        <f t="shared" si="2"/>
        <v>0</v>
      </c>
    </row>
    <row r="10" spans="1:17" ht="12.15" customHeight="1" x14ac:dyDescent="0.3">
      <c r="A10" s="15" t="s">
        <v>44</v>
      </c>
      <c r="B10" s="7">
        <v>0</v>
      </c>
      <c r="C10" s="8">
        <f>Q10</f>
        <v>26.96</v>
      </c>
      <c r="D10" s="7">
        <f t="shared" si="1"/>
        <v>26.96</v>
      </c>
      <c r="E10" s="5">
        <v>10.7</v>
      </c>
      <c r="F10" s="5">
        <v>0</v>
      </c>
      <c r="G10" s="7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16.260000000000002</v>
      </c>
      <c r="P10" s="5">
        <v>0</v>
      </c>
      <c r="Q10" s="6">
        <f t="shared" si="2"/>
        <v>26.96</v>
      </c>
    </row>
    <row r="11" spans="1:17" ht="12.15" customHeight="1" x14ac:dyDescent="0.3">
      <c r="A11" s="15" t="s">
        <v>30</v>
      </c>
      <c r="B11" s="7">
        <v>0</v>
      </c>
      <c r="C11" s="7">
        <f t="shared" si="0"/>
        <v>267</v>
      </c>
      <c r="D11" s="7">
        <f t="shared" si="1"/>
        <v>267</v>
      </c>
      <c r="E11" s="7">
        <v>230</v>
      </c>
      <c r="F11" s="7">
        <v>25</v>
      </c>
      <c r="G11" s="7">
        <v>0</v>
      </c>
      <c r="H11" s="5">
        <v>0</v>
      </c>
      <c r="I11" s="5">
        <v>0</v>
      </c>
      <c r="J11" s="5">
        <v>12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2"/>
        <v>267</v>
      </c>
    </row>
    <row r="12" spans="1:17" ht="12.15" customHeight="1" x14ac:dyDescent="0.3">
      <c r="A12" s="15" t="s">
        <v>13</v>
      </c>
      <c r="B12" s="7">
        <v>1200</v>
      </c>
      <c r="C12" s="7">
        <f t="shared" si="0"/>
        <v>1225</v>
      </c>
      <c r="D12" s="7">
        <f t="shared" si="1"/>
        <v>25</v>
      </c>
      <c r="E12" s="7">
        <v>0</v>
      </c>
      <c r="F12" s="7">
        <v>25</v>
      </c>
      <c r="G12" s="7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1200</v>
      </c>
      <c r="Q12" s="6">
        <f t="shared" si="2"/>
        <v>1225</v>
      </c>
    </row>
    <row r="13" spans="1:17" s="1" customFormat="1" ht="12.15" customHeight="1" x14ac:dyDescent="0.3">
      <c r="A13" s="16" t="s">
        <v>32</v>
      </c>
      <c r="B13" s="8">
        <v>12800</v>
      </c>
      <c r="C13" s="8">
        <f t="shared" si="0"/>
        <v>0</v>
      </c>
      <c r="D13" s="7">
        <f t="shared" si="1"/>
        <v>-12800</v>
      </c>
      <c r="E13" s="8">
        <v>0</v>
      </c>
      <c r="F13" s="8">
        <v>0</v>
      </c>
      <c r="G13" s="8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f>SUM(E13:P13)</f>
        <v>0</v>
      </c>
    </row>
    <row r="14" spans="1:17" s="1" customFormat="1" ht="12.15" customHeight="1" x14ac:dyDescent="0.3">
      <c r="A14" s="16" t="s">
        <v>46</v>
      </c>
      <c r="B14" s="8">
        <v>0</v>
      </c>
      <c r="C14" s="8">
        <f>Q14</f>
        <v>1082.68</v>
      </c>
      <c r="D14" s="7">
        <f t="shared" si="1"/>
        <v>1082.68</v>
      </c>
      <c r="E14" s="8">
        <v>0</v>
      </c>
      <c r="F14" s="8">
        <v>0</v>
      </c>
      <c r="G14" s="8">
        <v>19.97</v>
      </c>
      <c r="H14" s="6">
        <v>0</v>
      </c>
      <c r="I14" s="6">
        <v>0</v>
      </c>
      <c r="J14" s="6">
        <v>837.71</v>
      </c>
      <c r="K14" s="6">
        <v>0</v>
      </c>
      <c r="L14" s="6">
        <v>0</v>
      </c>
      <c r="M14" s="6">
        <v>0</v>
      </c>
      <c r="N14" s="6">
        <v>0</v>
      </c>
      <c r="O14" s="6">
        <v>225</v>
      </c>
      <c r="P14" s="6">
        <v>0</v>
      </c>
      <c r="Q14" s="6">
        <f t="shared" si="2"/>
        <v>1082.68</v>
      </c>
    </row>
    <row r="15" spans="1:17" ht="12.15" customHeight="1" x14ac:dyDescent="0.3">
      <c r="A15" s="17" t="s">
        <v>2</v>
      </c>
      <c r="B15" s="9">
        <f>SUM(B3:B14)</f>
        <v>22048</v>
      </c>
      <c r="C15" s="10">
        <f t="shared" si="0"/>
        <v>16210.640000000001</v>
      </c>
      <c r="D15" s="10">
        <f t="shared" ref="D15" si="3">C15-B15</f>
        <v>-5837.3599999999988</v>
      </c>
      <c r="E15" s="10">
        <f t="shared" ref="E15:I15" si="4">SUM(E3:E14)</f>
        <v>5350.7</v>
      </c>
      <c r="F15" s="10">
        <f t="shared" si="4"/>
        <v>339</v>
      </c>
      <c r="G15" s="10">
        <f t="shared" si="4"/>
        <v>1349.97</v>
      </c>
      <c r="H15" s="9">
        <f t="shared" si="4"/>
        <v>399</v>
      </c>
      <c r="I15" s="9">
        <f t="shared" si="4"/>
        <v>371</v>
      </c>
      <c r="J15" s="9">
        <f t="shared" ref="J15:P15" si="5">SUM(J3:J14)</f>
        <v>1309.71</v>
      </c>
      <c r="K15" s="9">
        <f t="shared" si="5"/>
        <v>564</v>
      </c>
      <c r="L15" s="9">
        <f t="shared" si="5"/>
        <v>72</v>
      </c>
      <c r="M15" s="9">
        <f t="shared" si="5"/>
        <v>0</v>
      </c>
      <c r="N15" s="9">
        <f t="shared" si="5"/>
        <v>137</v>
      </c>
      <c r="O15" s="10">
        <f t="shared" si="5"/>
        <v>1080.26</v>
      </c>
      <c r="P15" s="10">
        <f t="shared" si="5"/>
        <v>5238</v>
      </c>
      <c r="Q15" s="46">
        <f t="shared" ref="Q15" si="6">SUM(E15:P15)</f>
        <v>16210.640000000001</v>
      </c>
    </row>
    <row r="16" spans="1:17" ht="12.15" customHeight="1" x14ac:dyDescent="0.3">
      <c r="A16" s="14" t="s">
        <v>3</v>
      </c>
      <c r="B16" s="5"/>
      <c r="C16" s="7"/>
      <c r="D16" s="7"/>
      <c r="E16" s="7"/>
      <c r="F16" s="7"/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8" ht="12.15" customHeight="1" x14ac:dyDescent="0.3">
      <c r="A17" s="12" t="s">
        <v>33</v>
      </c>
      <c r="B17" s="6">
        <v>1000</v>
      </c>
      <c r="C17" s="8">
        <f t="shared" ref="C17:C23" si="7">Q17</f>
        <v>2995.6199999999994</v>
      </c>
      <c r="D17" s="7">
        <f>C17-B17</f>
        <v>1995.6199999999994</v>
      </c>
      <c r="E17" s="7">
        <v>73.739999999999995</v>
      </c>
      <c r="F17" s="7">
        <v>166.91</v>
      </c>
      <c r="G17" s="7">
        <v>162.88999999999999</v>
      </c>
      <c r="H17" s="7">
        <v>209.28</v>
      </c>
      <c r="I17" s="5">
        <v>144.44</v>
      </c>
      <c r="J17" s="5">
        <v>1243.76</v>
      </c>
      <c r="K17" s="5">
        <v>9.6199999999999992</v>
      </c>
      <c r="L17" s="5">
        <v>45.75</v>
      </c>
      <c r="M17" s="5">
        <v>6.41</v>
      </c>
      <c r="N17" s="5">
        <v>406.66</v>
      </c>
      <c r="O17" s="5">
        <v>14.97</v>
      </c>
      <c r="P17" s="5">
        <v>511.19</v>
      </c>
      <c r="Q17" s="7">
        <f>SUM(E17:P17)</f>
        <v>2995.6199999999994</v>
      </c>
      <c r="R17" s="38"/>
    </row>
    <row r="18" spans="1:18" ht="12.15" customHeight="1" x14ac:dyDescent="0.3">
      <c r="A18" s="12" t="s">
        <v>14</v>
      </c>
      <c r="B18" s="6">
        <v>100</v>
      </c>
      <c r="C18" s="8">
        <f t="shared" si="7"/>
        <v>0</v>
      </c>
      <c r="D18" s="7">
        <f>C18-B18</f>
        <v>-100</v>
      </c>
      <c r="E18" s="5">
        <v>0</v>
      </c>
      <c r="F18" s="5">
        <v>0</v>
      </c>
      <c r="G18" s="7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f t="shared" ref="Q18:Q31" si="8">SUM(E18:P18)</f>
        <v>0</v>
      </c>
    </row>
    <row r="19" spans="1:18" ht="12.15" customHeight="1" x14ac:dyDescent="0.3">
      <c r="A19" s="12" t="s">
        <v>39</v>
      </c>
      <c r="B19" s="8">
        <v>1170</v>
      </c>
      <c r="C19" s="8">
        <f t="shared" si="7"/>
        <v>900</v>
      </c>
      <c r="D19" s="7">
        <f>C19-B19</f>
        <v>-270</v>
      </c>
      <c r="E19" s="5">
        <v>0</v>
      </c>
      <c r="F19" s="5">
        <v>900</v>
      </c>
      <c r="G19" s="7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f t="shared" si="8"/>
        <v>900</v>
      </c>
    </row>
    <row r="20" spans="1:18" ht="12.15" customHeight="1" x14ac:dyDescent="0.3">
      <c r="A20" s="12" t="s">
        <v>42</v>
      </c>
      <c r="B20" s="6">
        <v>0</v>
      </c>
      <c r="C20" s="8">
        <f t="shared" si="7"/>
        <v>0</v>
      </c>
      <c r="D20" s="7">
        <f t="shared" ref="D20:D21" si="9">C20-B20</f>
        <v>0</v>
      </c>
      <c r="E20" s="5">
        <v>0</v>
      </c>
      <c r="F20" s="5">
        <v>0</v>
      </c>
      <c r="G20" s="7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 t="shared" si="8"/>
        <v>0</v>
      </c>
    </row>
    <row r="21" spans="1:18" ht="12.15" customHeight="1" x14ac:dyDescent="0.3">
      <c r="A21" s="12" t="s">
        <v>45</v>
      </c>
      <c r="B21" s="8">
        <v>60</v>
      </c>
      <c r="C21" s="8">
        <f t="shared" si="7"/>
        <v>60</v>
      </c>
      <c r="D21" s="7">
        <f t="shared" si="9"/>
        <v>0</v>
      </c>
      <c r="E21" s="5">
        <v>0</v>
      </c>
      <c r="F21" s="5">
        <v>60</v>
      </c>
      <c r="G21" s="7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f t="shared" si="8"/>
        <v>60</v>
      </c>
    </row>
    <row r="22" spans="1:18" ht="12.15" customHeight="1" x14ac:dyDescent="0.3">
      <c r="A22" s="12" t="s">
        <v>40</v>
      </c>
      <c r="B22" s="6">
        <v>450</v>
      </c>
      <c r="C22" s="8">
        <f t="shared" si="7"/>
        <v>679.4</v>
      </c>
      <c r="D22" s="7">
        <f>B22-C22</f>
        <v>-229.39999999999998</v>
      </c>
      <c r="E22" s="5">
        <v>0</v>
      </c>
      <c r="F22" s="5">
        <v>0</v>
      </c>
      <c r="G22" s="7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679.4</v>
      </c>
      <c r="P22" s="5">
        <v>0</v>
      </c>
      <c r="Q22" s="5">
        <f t="shared" si="8"/>
        <v>679.4</v>
      </c>
    </row>
    <row r="23" spans="1:18" ht="12.15" customHeight="1" x14ac:dyDescent="0.3">
      <c r="A23" s="12" t="s">
        <v>47</v>
      </c>
      <c r="B23" s="6">
        <v>100</v>
      </c>
      <c r="C23" s="8">
        <f t="shared" si="7"/>
        <v>0</v>
      </c>
      <c r="D23" s="7">
        <v>0</v>
      </c>
      <c r="E23" s="5">
        <v>0</v>
      </c>
      <c r="F23" s="5">
        <v>0</v>
      </c>
      <c r="G23" s="7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t="shared" si="8"/>
        <v>0</v>
      </c>
    </row>
    <row r="24" spans="1:18" ht="12.15" customHeight="1" x14ac:dyDescent="0.3">
      <c r="A24" s="12" t="s">
        <v>15</v>
      </c>
      <c r="B24" s="6">
        <v>1200</v>
      </c>
      <c r="C24" s="8">
        <f>Q23</f>
        <v>0</v>
      </c>
      <c r="D24" s="7">
        <v>0</v>
      </c>
      <c r="E24" s="5">
        <v>0</v>
      </c>
      <c r="F24" s="5">
        <v>0</v>
      </c>
      <c r="G24" s="7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7">
        <v>351.13</v>
      </c>
      <c r="Q24" s="5">
        <f t="shared" si="8"/>
        <v>351.13</v>
      </c>
    </row>
    <row r="25" spans="1:18" ht="12.15" customHeight="1" x14ac:dyDescent="0.3">
      <c r="A25" s="12" t="s">
        <v>34</v>
      </c>
      <c r="B25" s="5">
        <v>12800</v>
      </c>
      <c r="C25" s="7">
        <f t="shared" ref="C25:C31" si="10">Q25</f>
        <v>330.88</v>
      </c>
      <c r="D25" s="7">
        <f>C25-B25</f>
        <v>-12469.12</v>
      </c>
      <c r="E25" s="5">
        <v>0</v>
      </c>
      <c r="F25" s="5">
        <v>30.66</v>
      </c>
      <c r="G25" s="7">
        <v>0</v>
      </c>
      <c r="H25" s="5">
        <v>11.64</v>
      </c>
      <c r="I25" s="5">
        <v>0</v>
      </c>
      <c r="J25" s="5">
        <v>96</v>
      </c>
      <c r="K25" s="5">
        <v>11.64</v>
      </c>
      <c r="L25" s="5">
        <v>44.9</v>
      </c>
      <c r="M25" s="5">
        <v>17.989999999999998</v>
      </c>
      <c r="N25" s="5">
        <v>16.649999999999999</v>
      </c>
      <c r="O25" s="5">
        <v>29.28</v>
      </c>
      <c r="P25" s="5">
        <v>72.12</v>
      </c>
      <c r="Q25" s="5">
        <f t="shared" si="8"/>
        <v>330.88</v>
      </c>
    </row>
    <row r="26" spans="1:18" ht="12.15" customHeight="1" x14ac:dyDescent="0.3">
      <c r="A26" s="18" t="s">
        <v>38</v>
      </c>
      <c r="B26" s="5">
        <v>2951</v>
      </c>
      <c r="C26" s="7">
        <f t="shared" si="10"/>
        <v>2258</v>
      </c>
      <c r="D26" s="7">
        <f>C26-B26</f>
        <v>-693</v>
      </c>
      <c r="E26" s="5">
        <v>0</v>
      </c>
      <c r="F26" s="5">
        <v>2258</v>
      </c>
      <c r="G26" s="7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f t="shared" si="8"/>
        <v>2258</v>
      </c>
    </row>
    <row r="27" spans="1:18" ht="12.15" customHeight="1" x14ac:dyDescent="0.3">
      <c r="A27" s="18" t="s">
        <v>41</v>
      </c>
      <c r="B27" s="5">
        <v>0</v>
      </c>
      <c r="C27" s="7">
        <f t="shared" si="10"/>
        <v>0</v>
      </c>
      <c r="D27" s="7">
        <v>0</v>
      </c>
      <c r="E27" s="5">
        <v>0</v>
      </c>
      <c r="F27" s="5">
        <v>0</v>
      </c>
      <c r="G27" s="7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f t="shared" si="8"/>
        <v>0</v>
      </c>
    </row>
    <row r="28" spans="1:18" ht="12.15" customHeight="1" x14ac:dyDescent="0.3">
      <c r="A28" s="18" t="s">
        <v>36</v>
      </c>
      <c r="B28" s="5">
        <v>600</v>
      </c>
      <c r="C28" s="7">
        <f t="shared" si="10"/>
        <v>0</v>
      </c>
      <c r="D28" s="7">
        <v>0</v>
      </c>
      <c r="E28" s="5">
        <v>0</v>
      </c>
      <c r="F28" s="5">
        <v>0</v>
      </c>
      <c r="G28" s="7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f t="shared" si="8"/>
        <v>0</v>
      </c>
    </row>
    <row r="29" spans="1:18" ht="12.15" customHeight="1" x14ac:dyDescent="0.3">
      <c r="A29" s="18" t="s">
        <v>35</v>
      </c>
      <c r="B29" s="5">
        <v>300</v>
      </c>
      <c r="C29" s="7">
        <f t="shared" si="10"/>
        <v>450</v>
      </c>
      <c r="D29" s="7">
        <v>0</v>
      </c>
      <c r="E29" s="5">
        <v>0</v>
      </c>
      <c r="F29" s="5">
        <v>0</v>
      </c>
      <c r="G29" s="7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450</v>
      </c>
      <c r="O29" s="5">
        <v>0</v>
      </c>
      <c r="P29" s="5">
        <v>0</v>
      </c>
      <c r="Q29" s="5">
        <f>SUM(E29:P29)</f>
        <v>450</v>
      </c>
    </row>
    <row r="30" spans="1:18" ht="12.15" customHeight="1" x14ac:dyDescent="0.3">
      <c r="A30" s="18" t="s">
        <v>28</v>
      </c>
      <c r="B30" s="5">
        <v>250</v>
      </c>
      <c r="C30" s="7">
        <f t="shared" si="10"/>
        <v>0</v>
      </c>
      <c r="D30" s="7">
        <v>0</v>
      </c>
      <c r="E30" s="5">
        <v>0</v>
      </c>
      <c r="F30" s="5">
        <v>0</v>
      </c>
      <c r="G30" s="7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f>SUM(E30:P30)</f>
        <v>0</v>
      </c>
    </row>
    <row r="31" spans="1:18" ht="12.15" customHeight="1" x14ac:dyDescent="0.3">
      <c r="A31" s="18" t="s">
        <v>46</v>
      </c>
      <c r="B31" s="5">
        <v>100</v>
      </c>
      <c r="C31" s="7">
        <f t="shared" si="10"/>
        <v>595.95000000000005</v>
      </c>
      <c r="D31" s="7">
        <f>C31-B31</f>
        <v>495.95000000000005</v>
      </c>
      <c r="E31" s="7">
        <v>0</v>
      </c>
      <c r="F31" s="7">
        <v>0</v>
      </c>
      <c r="G31" s="7">
        <v>0</v>
      </c>
      <c r="H31" s="5">
        <v>0</v>
      </c>
      <c r="I31" s="5">
        <v>0</v>
      </c>
      <c r="J31" s="5">
        <v>535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60.95</v>
      </c>
      <c r="Q31" s="5">
        <f t="shared" si="8"/>
        <v>595.95000000000005</v>
      </c>
    </row>
    <row r="32" spans="1:18" ht="12.15" customHeight="1" x14ac:dyDescent="0.3">
      <c r="A32" s="19" t="s">
        <v>16</v>
      </c>
      <c r="B32" s="9">
        <f>SUM(B17:B31)</f>
        <v>21081</v>
      </c>
      <c r="C32" s="10">
        <f>SUM(C17:C31)</f>
        <v>8269.85</v>
      </c>
      <c r="D32" s="10">
        <f t="shared" ref="D32" si="11">C32-B32</f>
        <v>-12811.15</v>
      </c>
      <c r="E32" s="9">
        <f t="shared" ref="E32:I32" si="12">SUM(E17:E31)</f>
        <v>73.739999999999995</v>
      </c>
      <c r="F32" s="9">
        <f t="shared" si="12"/>
        <v>3415.57</v>
      </c>
      <c r="G32" s="10">
        <f t="shared" si="12"/>
        <v>162.88999999999999</v>
      </c>
      <c r="H32" s="10">
        <f t="shared" si="12"/>
        <v>220.92000000000002</v>
      </c>
      <c r="I32" s="10">
        <f t="shared" si="12"/>
        <v>144.44</v>
      </c>
      <c r="J32" s="10">
        <f t="shared" ref="J32:P32" si="13">SUM(J17:J31)</f>
        <v>1874.76</v>
      </c>
      <c r="K32" s="9">
        <f t="shared" si="13"/>
        <v>21.259999999999998</v>
      </c>
      <c r="L32" s="9">
        <f t="shared" si="13"/>
        <v>90.65</v>
      </c>
      <c r="M32" s="9">
        <f t="shared" si="13"/>
        <v>24.4</v>
      </c>
      <c r="N32" s="9">
        <f t="shared" si="13"/>
        <v>873.31</v>
      </c>
      <c r="O32" s="10">
        <f t="shared" si="13"/>
        <v>723.65</v>
      </c>
      <c r="P32" s="10">
        <f t="shared" si="13"/>
        <v>995.39</v>
      </c>
      <c r="Q32" s="10">
        <f>SUM(Q17:Q31)</f>
        <v>8620.98</v>
      </c>
    </row>
    <row r="33" spans="1:17" ht="12.15" customHeight="1" x14ac:dyDescent="0.3">
      <c r="A33" s="14" t="s">
        <v>26</v>
      </c>
      <c r="B33" s="9">
        <f>B15-B32</f>
        <v>967</v>
      </c>
      <c r="C33" s="10">
        <f>C15-C32</f>
        <v>7940.7900000000009</v>
      </c>
      <c r="D33" s="10">
        <f>B33+C33</f>
        <v>8907.7900000000009</v>
      </c>
      <c r="E33" s="9">
        <f t="shared" ref="E33:P33" si="14">E15-E32</f>
        <v>5276.96</v>
      </c>
      <c r="F33" s="9">
        <f t="shared" si="14"/>
        <v>-3076.57</v>
      </c>
      <c r="G33" s="10">
        <f t="shared" si="14"/>
        <v>1187.08</v>
      </c>
      <c r="H33" s="10">
        <f t="shared" si="14"/>
        <v>178.07999999999998</v>
      </c>
      <c r="I33" s="10">
        <f t="shared" si="14"/>
        <v>226.56</v>
      </c>
      <c r="J33" s="10">
        <f t="shared" si="14"/>
        <v>-565.04999999999995</v>
      </c>
      <c r="K33" s="10">
        <f t="shared" si="14"/>
        <v>542.74</v>
      </c>
      <c r="L33" s="10">
        <f t="shared" si="14"/>
        <v>-18.650000000000006</v>
      </c>
      <c r="M33" s="10">
        <f t="shared" si="14"/>
        <v>-24.4</v>
      </c>
      <c r="N33" s="10">
        <f t="shared" si="14"/>
        <v>-736.31</v>
      </c>
      <c r="O33" s="10">
        <f t="shared" si="14"/>
        <v>356.61</v>
      </c>
      <c r="P33" s="10">
        <f t="shared" si="14"/>
        <v>4242.6099999999997</v>
      </c>
      <c r="Q33" s="10">
        <f>SUM(E33:P33)</f>
        <v>7589.6599999999989</v>
      </c>
    </row>
    <row r="34" spans="1:17" x14ac:dyDescent="0.3">
      <c r="A34" s="21" t="s">
        <v>269</v>
      </c>
    </row>
    <row r="35" spans="1:17" x14ac:dyDescent="0.3">
      <c r="A35" s="47" t="s">
        <v>267</v>
      </c>
      <c r="B35" s="11"/>
    </row>
    <row r="36" spans="1:17" x14ac:dyDescent="0.3">
      <c r="A36" s="47" t="s">
        <v>268</v>
      </c>
    </row>
  </sheetData>
  <pageMargins left="0.25" right="0.25" top="0.75" bottom="0.75" header="0.3" footer="0.3"/>
  <pageSetup orientation="landscape" r:id="rId1"/>
  <headerFooter>
    <oddHeader>&amp;L&amp;8
Oct 14, 2021&amp;C&amp;"-,Bold"&amp;12&amp;K000000CLUB BUDGET
&amp;"-,Regular"2020-2021 YTD thru&amp;"-,Bold" September</oddHeader>
    <oddFooter>&amp;C&amp;P</oddFooter>
  </headerFooter>
  <ignoredErrors>
    <ignoredError sqref="D32 D33 C24 Q32" formula="1"/>
    <ignoredError sqref="Q20:Q30 Q14 Q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BEA1-0694-4F29-AC0B-1DB4B14D1642}">
  <dimension ref="A1:U82"/>
  <sheetViews>
    <sheetView topLeftCell="A53" workbookViewId="0">
      <selection activeCell="U84" sqref="U84"/>
    </sheetView>
  </sheetViews>
  <sheetFormatPr defaultRowHeight="14.4" x14ac:dyDescent="0.3"/>
  <cols>
    <col min="2" max="2" width="17.5546875" customWidth="1"/>
    <col min="17" max="20" width="8.88671875" style="40"/>
    <col min="21" max="21" width="8.88671875" style="41"/>
  </cols>
  <sheetData>
    <row r="1" spans="1:21" x14ac:dyDescent="0.3">
      <c r="A1" s="22" t="s">
        <v>49</v>
      </c>
      <c r="B1" s="23" t="s">
        <v>50</v>
      </c>
      <c r="C1" s="23" t="s">
        <v>51</v>
      </c>
      <c r="D1" s="24" t="s">
        <v>52</v>
      </c>
      <c r="E1" s="24" t="s">
        <v>6</v>
      </c>
      <c r="F1" s="24" t="s">
        <v>27</v>
      </c>
      <c r="G1" s="24" t="s">
        <v>17</v>
      </c>
      <c r="H1" s="24" t="s">
        <v>18</v>
      </c>
      <c r="I1" s="24" t="s">
        <v>19</v>
      </c>
      <c r="J1" s="24" t="s">
        <v>20</v>
      </c>
      <c r="K1" s="24" t="s">
        <v>21</v>
      </c>
      <c r="L1" s="24" t="s">
        <v>22</v>
      </c>
      <c r="M1" s="24" t="s">
        <v>23</v>
      </c>
      <c r="N1" s="24" t="s">
        <v>24</v>
      </c>
      <c r="O1" s="24" t="s">
        <v>25</v>
      </c>
      <c r="P1" s="25" t="s">
        <v>53</v>
      </c>
      <c r="Q1" s="39" t="s">
        <v>232</v>
      </c>
      <c r="R1" s="39" t="s">
        <v>233</v>
      </c>
      <c r="S1" s="39" t="s">
        <v>234</v>
      </c>
      <c r="T1" s="39" t="s">
        <v>243</v>
      </c>
    </row>
    <row r="2" spans="1:21" x14ac:dyDescent="0.3">
      <c r="A2" s="22">
        <v>44109</v>
      </c>
      <c r="B2" s="26" t="s">
        <v>54</v>
      </c>
      <c r="C2" s="23" t="s">
        <v>55</v>
      </c>
      <c r="D2" s="27">
        <v>7.68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7"/>
      <c r="Q2" s="41"/>
      <c r="R2" s="41"/>
      <c r="S2" s="41">
        <f>D2</f>
        <v>7.68</v>
      </c>
      <c r="T2" s="41"/>
    </row>
    <row r="3" spans="1:21" x14ac:dyDescent="0.3">
      <c r="A3" s="22">
        <v>44116</v>
      </c>
      <c r="B3" s="26" t="s">
        <v>56</v>
      </c>
      <c r="C3" s="23" t="s">
        <v>55</v>
      </c>
      <c r="D3" s="27">
        <v>21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7"/>
      <c r="Q3" s="41">
        <f>D3</f>
        <v>21</v>
      </c>
      <c r="R3" s="41"/>
      <c r="S3" s="41"/>
      <c r="T3" s="41"/>
    </row>
    <row r="4" spans="1:21" x14ac:dyDescent="0.3">
      <c r="A4" s="22">
        <v>44116</v>
      </c>
      <c r="B4" s="28" t="s">
        <v>57</v>
      </c>
      <c r="C4" s="23" t="s">
        <v>55</v>
      </c>
      <c r="D4" s="29">
        <v>10</v>
      </c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  <c r="P4" s="29"/>
      <c r="Q4" s="41"/>
      <c r="R4" s="41">
        <f>D4</f>
        <v>10</v>
      </c>
      <c r="S4" s="41"/>
      <c r="T4" s="41"/>
    </row>
    <row r="5" spans="1:21" x14ac:dyDescent="0.3">
      <c r="A5" s="22">
        <v>44116</v>
      </c>
      <c r="B5" s="28" t="s">
        <v>44</v>
      </c>
      <c r="C5" s="23" t="s">
        <v>55</v>
      </c>
      <c r="D5" s="29">
        <v>0.7</v>
      </c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29"/>
      <c r="Q5" s="41"/>
      <c r="R5" s="41"/>
      <c r="S5" s="41">
        <f>D5</f>
        <v>0.7</v>
      </c>
      <c r="T5" s="41"/>
    </row>
    <row r="6" spans="1:21" x14ac:dyDescent="0.3">
      <c r="A6" s="22">
        <v>44123</v>
      </c>
      <c r="B6" s="28" t="s">
        <v>56</v>
      </c>
      <c r="C6" s="23" t="s">
        <v>55</v>
      </c>
      <c r="D6" s="29">
        <v>7</v>
      </c>
      <c r="E6" s="29"/>
      <c r="F6" s="29"/>
      <c r="G6" s="30"/>
      <c r="H6" s="30"/>
      <c r="I6" s="30"/>
      <c r="J6" s="30"/>
      <c r="K6" s="30"/>
      <c r="L6" s="30"/>
      <c r="M6" s="30"/>
      <c r="N6" s="30"/>
      <c r="O6" s="30"/>
      <c r="P6" s="29"/>
      <c r="Q6" s="41">
        <f>D6</f>
        <v>7</v>
      </c>
      <c r="R6" s="41"/>
      <c r="S6" s="41"/>
      <c r="T6" s="41"/>
    </row>
    <row r="7" spans="1:21" x14ac:dyDescent="0.3">
      <c r="A7" s="22">
        <v>44123</v>
      </c>
      <c r="B7" s="28" t="s">
        <v>57</v>
      </c>
      <c r="C7" s="23" t="s">
        <v>55</v>
      </c>
      <c r="D7" s="29">
        <v>15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0"/>
      <c r="P7" s="29"/>
      <c r="Q7" s="41"/>
      <c r="R7" s="41">
        <f>D7</f>
        <v>15</v>
      </c>
      <c r="S7" s="41"/>
      <c r="T7" s="41"/>
    </row>
    <row r="8" spans="1:21" x14ac:dyDescent="0.3">
      <c r="A8" s="22">
        <v>44130</v>
      </c>
      <c r="B8" s="28" t="s">
        <v>56</v>
      </c>
      <c r="C8" s="23" t="s">
        <v>55</v>
      </c>
      <c r="D8" s="29">
        <v>6</v>
      </c>
      <c r="E8" s="29"/>
      <c r="F8" s="29"/>
      <c r="G8" s="30"/>
      <c r="H8" s="30"/>
      <c r="I8" s="30"/>
      <c r="J8" s="30"/>
      <c r="K8" s="30"/>
      <c r="L8" s="30"/>
      <c r="M8" s="30"/>
      <c r="N8" s="30"/>
      <c r="O8" s="30"/>
      <c r="P8" s="29"/>
      <c r="Q8" s="41">
        <f>D8</f>
        <v>6</v>
      </c>
      <c r="R8" s="41"/>
      <c r="S8" s="41"/>
      <c r="T8" s="41"/>
    </row>
    <row r="9" spans="1:21" x14ac:dyDescent="0.3">
      <c r="A9" s="22">
        <v>44130</v>
      </c>
      <c r="B9" s="28" t="s">
        <v>57</v>
      </c>
      <c r="C9" s="23" t="s">
        <v>55</v>
      </c>
      <c r="D9" s="29">
        <v>3</v>
      </c>
      <c r="E9" s="31"/>
      <c r="F9" s="29"/>
      <c r="G9" s="31"/>
      <c r="H9" s="31"/>
      <c r="I9" s="31"/>
      <c r="J9" s="31"/>
      <c r="K9" s="31"/>
      <c r="L9" s="31"/>
      <c r="M9" s="31"/>
      <c r="N9" s="31"/>
      <c r="O9" s="31"/>
      <c r="P9" s="29"/>
      <c r="Q9" s="41"/>
      <c r="R9" s="41">
        <f>D9</f>
        <v>3</v>
      </c>
      <c r="S9" s="41"/>
      <c r="T9" s="41"/>
    </row>
    <row r="10" spans="1:21" x14ac:dyDescent="0.3">
      <c r="A10" s="22">
        <v>44130</v>
      </c>
      <c r="B10" s="28" t="s">
        <v>44</v>
      </c>
      <c r="C10" s="23" t="s">
        <v>55</v>
      </c>
      <c r="D10" s="29">
        <v>2.3199999999999998</v>
      </c>
      <c r="E10" s="31"/>
      <c r="F10" s="29"/>
      <c r="G10" s="31"/>
      <c r="H10" s="31"/>
      <c r="I10" s="31"/>
      <c r="J10" s="31"/>
      <c r="K10" s="31"/>
      <c r="L10" s="31"/>
      <c r="M10" s="31"/>
      <c r="N10" s="31"/>
      <c r="O10" s="31"/>
      <c r="P10" s="29"/>
      <c r="Q10" s="41"/>
      <c r="R10" s="41"/>
      <c r="S10" s="41">
        <f>D10</f>
        <v>2.3199999999999998</v>
      </c>
      <c r="T10" s="41"/>
    </row>
    <row r="11" spans="1:21" x14ac:dyDescent="0.3">
      <c r="A11" s="22"/>
      <c r="B11" s="28" t="s">
        <v>238</v>
      </c>
      <c r="C11" s="23"/>
      <c r="D11" s="29">
        <f>SUM(D2:D10)</f>
        <v>72.699999999999989</v>
      </c>
      <c r="E11" s="31"/>
      <c r="F11" s="29"/>
      <c r="G11" s="31"/>
      <c r="H11" s="31"/>
      <c r="I11" s="31"/>
      <c r="J11" s="31"/>
      <c r="K11" s="31"/>
      <c r="L11" s="31"/>
      <c r="M11" s="31"/>
      <c r="N11" s="31"/>
      <c r="O11" s="31"/>
      <c r="P11" s="29"/>
      <c r="Q11" s="41">
        <f>SUM(Q3:Q10)</f>
        <v>34</v>
      </c>
      <c r="R11" s="41">
        <f>SUM(R2:R10)</f>
        <v>28</v>
      </c>
      <c r="S11" s="41">
        <f>SUM(S2:S10)</f>
        <v>10.7</v>
      </c>
      <c r="T11" s="41"/>
      <c r="U11" s="41">
        <f>SUM(Q11:S11)</f>
        <v>72.7</v>
      </c>
    </row>
    <row r="12" spans="1:21" x14ac:dyDescent="0.3">
      <c r="A12" s="22">
        <v>44137</v>
      </c>
      <c r="B12" s="28" t="s">
        <v>56</v>
      </c>
      <c r="C12" s="23" t="s">
        <v>55</v>
      </c>
      <c r="D12" s="29"/>
      <c r="E12" s="31">
        <v>7</v>
      </c>
      <c r="F12" s="29"/>
      <c r="G12" s="31"/>
      <c r="H12" s="31"/>
      <c r="I12" s="31"/>
      <c r="J12" s="31"/>
      <c r="K12" s="31"/>
      <c r="L12" s="31"/>
      <c r="M12" s="31"/>
      <c r="N12" s="31"/>
      <c r="O12" s="31"/>
      <c r="P12" s="29"/>
      <c r="Q12" s="41">
        <f>E12</f>
        <v>7</v>
      </c>
      <c r="R12" s="41"/>
      <c r="S12" s="41"/>
      <c r="T12" s="41"/>
    </row>
    <row r="13" spans="1:21" x14ac:dyDescent="0.3">
      <c r="A13" s="22">
        <v>44137</v>
      </c>
      <c r="B13" s="28" t="s">
        <v>57</v>
      </c>
      <c r="C13" s="23" t="s">
        <v>55</v>
      </c>
      <c r="D13" s="29"/>
      <c r="E13" s="31">
        <v>7</v>
      </c>
      <c r="F13" s="29"/>
      <c r="G13" s="31"/>
      <c r="H13" s="31"/>
      <c r="I13" s="31"/>
      <c r="J13" s="31"/>
      <c r="K13" s="31"/>
      <c r="L13" s="31"/>
      <c r="M13" s="31"/>
      <c r="N13" s="31"/>
      <c r="O13" s="31"/>
      <c r="P13" s="29"/>
      <c r="Q13" s="41"/>
      <c r="R13" s="41">
        <f>E13</f>
        <v>7</v>
      </c>
      <c r="S13" s="41"/>
      <c r="T13" s="41"/>
    </row>
    <row r="14" spans="1:21" x14ac:dyDescent="0.3">
      <c r="A14" s="22">
        <v>44144</v>
      </c>
      <c r="B14" s="28" t="s">
        <v>56</v>
      </c>
      <c r="C14" s="23" t="s">
        <v>55</v>
      </c>
      <c r="D14" s="29"/>
      <c r="E14" s="31">
        <v>5</v>
      </c>
      <c r="F14" s="29"/>
      <c r="G14" s="31"/>
      <c r="H14" s="31"/>
      <c r="I14" s="31"/>
      <c r="J14" s="31"/>
      <c r="K14" s="31"/>
      <c r="L14" s="31"/>
      <c r="M14" s="31"/>
      <c r="N14" s="31"/>
      <c r="O14" s="31"/>
      <c r="P14" s="29"/>
      <c r="Q14" s="41">
        <f>E14</f>
        <v>5</v>
      </c>
      <c r="R14" s="41"/>
      <c r="S14" s="41"/>
      <c r="T14" s="41"/>
    </row>
    <row r="15" spans="1:21" x14ac:dyDescent="0.3">
      <c r="A15" s="22">
        <v>44144</v>
      </c>
      <c r="B15" s="28" t="s">
        <v>57</v>
      </c>
      <c r="C15" s="23" t="s">
        <v>55</v>
      </c>
      <c r="D15" s="29"/>
      <c r="E15" s="31">
        <v>6</v>
      </c>
      <c r="F15" s="29"/>
      <c r="G15" s="31"/>
      <c r="H15" s="31"/>
      <c r="I15" s="31"/>
      <c r="J15" s="31"/>
      <c r="K15" s="31"/>
      <c r="L15" s="31"/>
      <c r="M15" s="31"/>
      <c r="N15" s="31"/>
      <c r="O15" s="31"/>
      <c r="P15" s="29"/>
      <c r="Q15" s="41"/>
      <c r="R15" s="41">
        <f>E15</f>
        <v>6</v>
      </c>
      <c r="S15" s="41"/>
      <c r="T15" s="41"/>
    </row>
    <row r="16" spans="1:21" x14ac:dyDescent="0.3">
      <c r="A16" s="22">
        <v>44151</v>
      </c>
      <c r="B16" s="28" t="s">
        <v>56</v>
      </c>
      <c r="C16" s="23" t="s">
        <v>55</v>
      </c>
      <c r="D16" s="29"/>
      <c r="E16" s="31">
        <v>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9"/>
      <c r="Q16" s="41">
        <f>E16</f>
        <v>2</v>
      </c>
      <c r="R16" s="41"/>
      <c r="S16" s="41"/>
      <c r="T16" s="41"/>
    </row>
    <row r="17" spans="1:21" x14ac:dyDescent="0.3">
      <c r="A17" s="22">
        <v>44151</v>
      </c>
      <c r="B17" s="28" t="s">
        <v>57</v>
      </c>
      <c r="C17" s="23" t="s">
        <v>55</v>
      </c>
      <c r="D17" s="29"/>
      <c r="E17" s="31">
        <v>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9"/>
      <c r="Q17" s="41"/>
      <c r="R17" s="41">
        <f>E17</f>
        <v>6</v>
      </c>
      <c r="S17" s="41"/>
      <c r="T17" s="41"/>
    </row>
    <row r="18" spans="1:21" x14ac:dyDescent="0.3">
      <c r="A18" s="22">
        <v>44158</v>
      </c>
      <c r="B18" s="28" t="s">
        <v>56</v>
      </c>
      <c r="C18" s="23" t="s">
        <v>55</v>
      </c>
      <c r="D18" s="29"/>
      <c r="E18" s="31">
        <v>3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9"/>
      <c r="Q18" s="41">
        <f>E18</f>
        <v>3</v>
      </c>
      <c r="R18" s="41"/>
      <c r="S18" s="41"/>
      <c r="T18" s="41"/>
    </row>
    <row r="19" spans="1:21" x14ac:dyDescent="0.3">
      <c r="A19" s="22">
        <v>44158</v>
      </c>
      <c r="B19" s="28" t="s">
        <v>57</v>
      </c>
      <c r="C19" s="23" t="s">
        <v>55</v>
      </c>
      <c r="D19" s="29"/>
      <c r="E19" s="31">
        <v>8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9"/>
      <c r="Q19" s="41"/>
      <c r="R19" s="41">
        <f>E19</f>
        <v>8</v>
      </c>
      <c r="S19" s="41"/>
      <c r="T19" s="41"/>
    </row>
    <row r="20" spans="1:21" x14ac:dyDescent="0.3">
      <c r="A20" s="22">
        <v>44165</v>
      </c>
      <c r="B20" s="28" t="s">
        <v>56</v>
      </c>
      <c r="C20" s="23" t="s">
        <v>55</v>
      </c>
      <c r="D20" s="29"/>
      <c r="E20" s="31">
        <v>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9"/>
      <c r="Q20" s="41">
        <f>E20</f>
        <v>6</v>
      </c>
      <c r="R20" s="41"/>
      <c r="S20" s="41"/>
      <c r="T20" s="41"/>
    </row>
    <row r="21" spans="1:21" x14ac:dyDescent="0.3">
      <c r="A21" s="22">
        <v>44165</v>
      </c>
      <c r="B21" s="28" t="s">
        <v>57</v>
      </c>
      <c r="C21" s="23" t="s">
        <v>55</v>
      </c>
      <c r="D21" s="29"/>
      <c r="E21" s="31">
        <v>4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9"/>
      <c r="Q21" s="41"/>
      <c r="R21" s="41">
        <f>E21</f>
        <v>4</v>
      </c>
      <c r="S21" s="41"/>
      <c r="T21" s="41"/>
    </row>
    <row r="22" spans="1:21" x14ac:dyDescent="0.3">
      <c r="A22" s="22"/>
      <c r="B22" s="28" t="s">
        <v>235</v>
      </c>
      <c r="C22" s="23"/>
      <c r="D22" s="29"/>
      <c r="E22" s="31">
        <f>SUM(E12:E21)</f>
        <v>54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9"/>
      <c r="Q22" s="41">
        <f>SUM(Q12:Q21)</f>
        <v>23</v>
      </c>
      <c r="R22" s="41">
        <f>SUM(R13:R21)</f>
        <v>31</v>
      </c>
      <c r="S22" s="41">
        <f>SUM(S13:S21)</f>
        <v>0</v>
      </c>
      <c r="T22" s="41"/>
      <c r="U22" s="41">
        <f>SUM(Q22:S22)</f>
        <v>54</v>
      </c>
    </row>
    <row r="23" spans="1:21" x14ac:dyDescent="0.3">
      <c r="A23" s="22">
        <v>44172</v>
      </c>
      <c r="B23" s="28" t="s">
        <v>56</v>
      </c>
      <c r="C23" s="23" t="s">
        <v>55</v>
      </c>
      <c r="D23" s="29"/>
      <c r="E23" s="31"/>
      <c r="F23" s="31">
        <v>5</v>
      </c>
      <c r="G23" s="31"/>
      <c r="H23" s="31"/>
      <c r="I23" s="31"/>
      <c r="J23" s="31"/>
      <c r="K23" s="31"/>
      <c r="L23" s="31"/>
      <c r="M23" s="31"/>
      <c r="N23" s="31"/>
      <c r="O23" s="31"/>
      <c r="P23" s="29"/>
      <c r="Q23" s="41">
        <f>F23</f>
        <v>5</v>
      </c>
      <c r="R23" s="41"/>
      <c r="S23" s="41"/>
      <c r="T23" s="41"/>
    </row>
    <row r="24" spans="1:21" x14ac:dyDescent="0.3">
      <c r="A24" s="22">
        <v>44172</v>
      </c>
      <c r="B24" s="28" t="s">
        <v>57</v>
      </c>
      <c r="C24" s="23" t="s">
        <v>55</v>
      </c>
      <c r="D24" s="29"/>
      <c r="E24" s="31"/>
      <c r="F24" s="31">
        <v>6</v>
      </c>
      <c r="G24" s="31"/>
      <c r="H24" s="31"/>
      <c r="I24" s="31"/>
      <c r="J24" s="31"/>
      <c r="K24" s="31"/>
      <c r="L24" s="31"/>
      <c r="M24" s="31"/>
      <c r="N24" s="31"/>
      <c r="O24" s="31"/>
      <c r="P24" s="29"/>
      <c r="Q24" s="41"/>
      <c r="R24" s="41">
        <f>F24</f>
        <v>6</v>
      </c>
      <c r="S24" s="41"/>
      <c r="T24" s="41"/>
    </row>
    <row r="25" spans="1:21" x14ac:dyDescent="0.3">
      <c r="A25" s="22">
        <v>44179</v>
      </c>
      <c r="B25" s="28" t="s">
        <v>57</v>
      </c>
      <c r="C25" s="23" t="s">
        <v>55</v>
      </c>
      <c r="D25" s="29"/>
      <c r="E25" s="31"/>
      <c r="F25" s="31">
        <v>15</v>
      </c>
      <c r="G25" s="31"/>
      <c r="H25" s="31"/>
      <c r="I25" s="31"/>
      <c r="J25" s="31"/>
      <c r="K25" s="31"/>
      <c r="L25" s="31"/>
      <c r="M25" s="31"/>
      <c r="N25" s="31"/>
      <c r="O25" s="31"/>
      <c r="P25" s="29"/>
      <c r="Q25" s="41"/>
      <c r="R25" s="41">
        <f>F25</f>
        <v>15</v>
      </c>
      <c r="S25" s="41"/>
      <c r="T25" s="41"/>
    </row>
    <row r="26" spans="1:21" x14ac:dyDescent="0.3">
      <c r="A26" s="22">
        <v>44186</v>
      </c>
      <c r="B26" s="28" t="s">
        <v>56</v>
      </c>
      <c r="C26" s="23" t="s">
        <v>55</v>
      </c>
      <c r="D26" s="29"/>
      <c r="E26" s="31"/>
      <c r="F26" s="31">
        <v>8</v>
      </c>
      <c r="G26" s="31"/>
      <c r="H26" s="31"/>
      <c r="I26" s="31"/>
      <c r="J26" s="31"/>
      <c r="K26" s="31"/>
      <c r="L26" s="31"/>
      <c r="M26" s="31"/>
      <c r="N26" s="31"/>
      <c r="O26" s="31"/>
      <c r="P26" s="29"/>
      <c r="Q26" s="41">
        <f>F26</f>
        <v>8</v>
      </c>
      <c r="R26" s="41"/>
      <c r="S26" s="41"/>
      <c r="T26" s="41"/>
    </row>
    <row r="27" spans="1:21" x14ac:dyDescent="0.3">
      <c r="A27" s="22">
        <v>44186</v>
      </c>
      <c r="B27" s="28" t="s">
        <v>57</v>
      </c>
      <c r="C27" s="23" t="s">
        <v>55</v>
      </c>
      <c r="D27" s="29"/>
      <c r="E27" s="31"/>
      <c r="F27" s="31">
        <v>10</v>
      </c>
      <c r="G27" s="31"/>
      <c r="H27" s="31"/>
      <c r="I27" s="31"/>
      <c r="J27" s="31"/>
      <c r="K27" s="31"/>
      <c r="L27" s="31"/>
      <c r="M27" s="31"/>
      <c r="N27" s="31"/>
      <c r="O27" s="31"/>
      <c r="P27" s="29"/>
      <c r="Q27" s="41"/>
      <c r="R27" s="41">
        <f>F27</f>
        <v>10</v>
      </c>
      <c r="S27" s="41"/>
      <c r="T27" s="41"/>
    </row>
    <row r="28" spans="1:21" x14ac:dyDescent="0.3">
      <c r="A28" s="22"/>
      <c r="B28" s="28" t="s">
        <v>236</v>
      </c>
      <c r="C28" s="23"/>
      <c r="D28" s="29"/>
      <c r="E28" s="31"/>
      <c r="F28" s="31">
        <f>SUM(F23:F27)</f>
        <v>44</v>
      </c>
      <c r="G28" s="31"/>
      <c r="H28" s="31"/>
      <c r="I28" s="31"/>
      <c r="J28" s="31"/>
      <c r="K28" s="31"/>
      <c r="L28" s="31"/>
      <c r="M28" s="31"/>
      <c r="N28" s="31"/>
      <c r="O28" s="31"/>
      <c r="P28" s="29"/>
      <c r="Q28" s="41">
        <f>SUM(Q23:Q27)</f>
        <v>13</v>
      </c>
      <c r="R28" s="41">
        <f>SUM(R23:R27)</f>
        <v>31</v>
      </c>
      <c r="S28" s="41">
        <f>SUM(S23:S27)</f>
        <v>0</v>
      </c>
      <c r="T28" s="41"/>
      <c r="U28" s="41">
        <f>SUM(Q28:S28)</f>
        <v>44</v>
      </c>
    </row>
    <row r="29" spans="1:21" x14ac:dyDescent="0.3">
      <c r="A29" s="22">
        <v>44200</v>
      </c>
      <c r="B29" s="28" t="s">
        <v>56</v>
      </c>
      <c r="C29" s="23" t="s">
        <v>55</v>
      </c>
      <c r="D29" s="27"/>
      <c r="E29" s="27"/>
      <c r="F29" s="27"/>
      <c r="G29" s="27">
        <v>3</v>
      </c>
      <c r="H29" s="27"/>
      <c r="I29" s="27"/>
      <c r="J29" s="27"/>
      <c r="K29" s="27"/>
      <c r="L29" s="27"/>
      <c r="M29" s="27"/>
      <c r="N29" s="27"/>
      <c r="O29" s="27"/>
      <c r="P29" s="29"/>
      <c r="Q29" s="41">
        <f>G29</f>
        <v>3</v>
      </c>
      <c r="R29" s="41"/>
      <c r="S29" s="41"/>
      <c r="T29" s="41"/>
    </row>
    <row r="30" spans="1:21" x14ac:dyDescent="0.3">
      <c r="A30" s="22">
        <v>44200</v>
      </c>
      <c r="B30" s="28" t="s">
        <v>57</v>
      </c>
      <c r="C30" s="23" t="s">
        <v>55</v>
      </c>
      <c r="D30" s="27"/>
      <c r="E30" s="27"/>
      <c r="F30" s="27"/>
      <c r="G30" s="27">
        <v>3</v>
      </c>
      <c r="H30" s="27"/>
      <c r="I30" s="27"/>
      <c r="J30" s="27"/>
      <c r="K30" s="27"/>
      <c r="L30" s="27"/>
      <c r="M30" s="27"/>
      <c r="N30" s="27"/>
      <c r="O30" s="27"/>
      <c r="P30" s="29"/>
      <c r="Q30" s="41"/>
      <c r="R30" s="41">
        <f>G30</f>
        <v>3</v>
      </c>
      <c r="S30" s="41"/>
      <c r="T30" s="41"/>
    </row>
    <row r="31" spans="1:21" x14ac:dyDescent="0.3">
      <c r="A31" s="22">
        <v>44207</v>
      </c>
      <c r="B31" s="28" t="s">
        <v>59</v>
      </c>
      <c r="C31" s="23" t="s">
        <v>55</v>
      </c>
      <c r="D31" s="27"/>
      <c r="E31" s="27"/>
      <c r="F31" s="27"/>
      <c r="G31" s="27">
        <v>7</v>
      </c>
      <c r="H31" s="27"/>
      <c r="I31" s="27"/>
      <c r="J31" s="27"/>
      <c r="K31" s="27"/>
      <c r="L31" s="27"/>
      <c r="M31" s="27"/>
      <c r="N31" s="27"/>
      <c r="O31" s="27"/>
      <c r="P31" s="29"/>
      <c r="Q31" s="41"/>
      <c r="R31" s="41">
        <f>G31</f>
        <v>7</v>
      </c>
      <c r="S31" s="41"/>
      <c r="T31" s="41"/>
    </row>
    <row r="32" spans="1:21" x14ac:dyDescent="0.3">
      <c r="A32" s="22">
        <v>44221</v>
      </c>
      <c r="B32" s="28" t="s">
        <v>60</v>
      </c>
      <c r="C32" s="23" t="s">
        <v>55</v>
      </c>
      <c r="D32" s="27"/>
      <c r="E32" s="27"/>
      <c r="F32" s="27"/>
      <c r="G32" s="27">
        <v>7</v>
      </c>
      <c r="H32" s="27"/>
      <c r="I32" s="27"/>
      <c r="J32" s="27"/>
      <c r="K32" s="27"/>
      <c r="L32" s="27"/>
      <c r="M32" s="27"/>
      <c r="N32" s="27"/>
      <c r="O32" s="27"/>
      <c r="P32" s="29"/>
      <c r="Q32" s="41">
        <f>G32</f>
        <v>7</v>
      </c>
      <c r="R32" s="41"/>
      <c r="S32" s="41"/>
      <c r="T32" s="41"/>
    </row>
    <row r="33" spans="1:21" x14ac:dyDescent="0.3">
      <c r="A33" s="22"/>
      <c r="B33" s="28" t="s">
        <v>237</v>
      </c>
      <c r="C33" s="23"/>
      <c r="D33" s="27"/>
      <c r="E33" s="27"/>
      <c r="F33" s="27"/>
      <c r="G33" s="27">
        <f>SUM(G29:G32)</f>
        <v>20</v>
      </c>
      <c r="H33" s="27"/>
      <c r="I33" s="27"/>
      <c r="J33" s="27"/>
      <c r="K33" s="27"/>
      <c r="L33" s="27"/>
      <c r="M33" s="27"/>
      <c r="N33" s="27"/>
      <c r="O33" s="27"/>
      <c r="P33" s="29"/>
      <c r="Q33" s="41">
        <f>SUM(Q29:Q32)</f>
        <v>10</v>
      </c>
      <c r="R33" s="41">
        <f>SUM(R29:R32)</f>
        <v>10</v>
      </c>
      <c r="S33" s="41">
        <f>SUM(S29:S32)</f>
        <v>0</v>
      </c>
      <c r="T33" s="41"/>
      <c r="U33" s="41">
        <f>SUM(Q33:S33)</f>
        <v>20</v>
      </c>
    </row>
    <row r="34" spans="1:21" x14ac:dyDescent="0.3">
      <c r="A34" s="22">
        <v>44228</v>
      </c>
      <c r="B34" s="28" t="s">
        <v>57</v>
      </c>
      <c r="C34" s="23" t="s">
        <v>55</v>
      </c>
      <c r="D34" s="27"/>
      <c r="E34" s="27"/>
      <c r="F34" s="27"/>
      <c r="G34" s="27"/>
      <c r="H34" s="27">
        <v>6</v>
      </c>
      <c r="I34" s="27"/>
      <c r="J34" s="27"/>
      <c r="K34" s="27"/>
      <c r="L34" s="27"/>
      <c r="M34" s="27"/>
      <c r="N34" s="27"/>
      <c r="O34" s="27"/>
      <c r="P34" s="29"/>
      <c r="Q34" s="41"/>
      <c r="R34" s="41">
        <f>H34</f>
        <v>6</v>
      </c>
      <c r="S34" s="41"/>
      <c r="T34" s="41"/>
    </row>
    <row r="35" spans="1:21" x14ac:dyDescent="0.3">
      <c r="A35" s="22">
        <v>44235</v>
      </c>
      <c r="B35" s="28" t="s">
        <v>56</v>
      </c>
      <c r="C35" s="23" t="s">
        <v>55</v>
      </c>
      <c r="D35" s="27"/>
      <c r="E35" s="27"/>
      <c r="F35" s="27"/>
      <c r="G35" s="27"/>
      <c r="H35" s="27">
        <v>10</v>
      </c>
      <c r="I35" s="27"/>
      <c r="J35" s="27"/>
      <c r="K35" s="27"/>
      <c r="L35" s="27"/>
      <c r="M35" s="27"/>
      <c r="N35" s="27"/>
      <c r="O35" s="27"/>
      <c r="P35" s="29"/>
      <c r="Q35" s="41">
        <f>H35</f>
        <v>10</v>
      </c>
      <c r="R35" s="41"/>
      <c r="S35" s="41"/>
      <c r="T35" s="41"/>
    </row>
    <row r="36" spans="1:21" x14ac:dyDescent="0.3">
      <c r="A36" s="22">
        <v>44235</v>
      </c>
      <c r="B36" s="28" t="s">
        <v>57</v>
      </c>
      <c r="C36" s="23" t="s">
        <v>55</v>
      </c>
      <c r="D36" s="27"/>
      <c r="E36" s="27"/>
      <c r="F36" s="27"/>
      <c r="G36" s="27"/>
      <c r="H36" s="27">
        <v>15</v>
      </c>
      <c r="I36" s="27"/>
      <c r="J36" s="27"/>
      <c r="K36" s="27"/>
      <c r="L36" s="27"/>
      <c r="M36" s="27"/>
      <c r="N36" s="27"/>
      <c r="O36" s="27"/>
      <c r="P36" s="29"/>
      <c r="Q36" s="41"/>
      <c r="R36" s="41">
        <f>H36</f>
        <v>15</v>
      </c>
      <c r="S36" s="41"/>
      <c r="T36" s="41"/>
    </row>
    <row r="37" spans="1:21" x14ac:dyDescent="0.3">
      <c r="A37" s="22" t="s">
        <v>61</v>
      </c>
      <c r="B37" s="28" t="s">
        <v>56</v>
      </c>
      <c r="C37" s="23" t="s">
        <v>55</v>
      </c>
      <c r="D37" s="27"/>
      <c r="E37" s="27"/>
      <c r="F37" s="27"/>
      <c r="G37" s="27"/>
      <c r="H37" s="27">
        <v>3</v>
      </c>
      <c r="I37" s="27"/>
      <c r="J37" s="27"/>
      <c r="K37" s="27"/>
      <c r="L37" s="27"/>
      <c r="M37" s="27"/>
      <c r="N37" s="27"/>
      <c r="O37" s="27"/>
      <c r="P37" s="29"/>
      <c r="Q37" s="41">
        <f>H37</f>
        <v>3</v>
      </c>
      <c r="R37" s="41"/>
      <c r="S37" s="41"/>
      <c r="T37" s="41"/>
    </row>
    <row r="38" spans="1:21" x14ac:dyDescent="0.3">
      <c r="A38" s="22">
        <v>44242</v>
      </c>
      <c r="B38" s="28" t="s">
        <v>57</v>
      </c>
      <c r="C38" s="23" t="s">
        <v>55</v>
      </c>
      <c r="D38" s="27"/>
      <c r="E38" s="27"/>
      <c r="F38" s="27"/>
      <c r="G38" s="27"/>
      <c r="H38" s="27">
        <v>4</v>
      </c>
      <c r="I38" s="27"/>
      <c r="J38" s="27"/>
      <c r="K38" s="27"/>
      <c r="L38" s="27"/>
      <c r="M38" s="27"/>
      <c r="N38" s="27"/>
      <c r="O38" s="27"/>
      <c r="P38" s="29"/>
      <c r="Q38" s="41"/>
      <c r="R38" s="41">
        <f>H38</f>
        <v>4</v>
      </c>
      <c r="S38" s="41"/>
      <c r="T38" s="41"/>
    </row>
    <row r="39" spans="1:21" x14ac:dyDescent="0.3">
      <c r="A39" s="22">
        <v>44249</v>
      </c>
      <c r="B39" s="28" t="s">
        <v>60</v>
      </c>
      <c r="C39" s="23" t="s">
        <v>55</v>
      </c>
      <c r="D39" s="27"/>
      <c r="E39" s="27"/>
      <c r="F39" s="27"/>
      <c r="G39" s="27"/>
      <c r="H39" s="27">
        <v>10</v>
      </c>
      <c r="I39" s="27"/>
      <c r="J39" s="27"/>
      <c r="K39" s="27"/>
      <c r="L39" s="27"/>
      <c r="M39" s="27"/>
      <c r="N39" s="27"/>
      <c r="O39" s="27"/>
      <c r="P39" s="29"/>
      <c r="Q39" s="41">
        <f>H39</f>
        <v>10</v>
      </c>
      <c r="R39" s="41"/>
      <c r="S39" s="41"/>
      <c r="T39" s="41"/>
    </row>
    <row r="40" spans="1:21" x14ac:dyDescent="0.3">
      <c r="A40" s="22">
        <v>44249</v>
      </c>
      <c r="B40" s="28" t="s">
        <v>57</v>
      </c>
      <c r="C40" s="23" t="s">
        <v>55</v>
      </c>
      <c r="D40" s="27"/>
      <c r="E40" s="27"/>
      <c r="F40" s="27"/>
      <c r="G40" s="27"/>
      <c r="H40" s="27">
        <v>23</v>
      </c>
      <c r="I40" s="27"/>
      <c r="J40" s="27"/>
      <c r="K40" s="27"/>
      <c r="L40" s="27"/>
      <c r="M40" s="27"/>
      <c r="N40" s="27"/>
      <c r="O40" s="27"/>
      <c r="P40" s="29"/>
      <c r="Q40" s="41"/>
      <c r="R40" s="41">
        <f>H40</f>
        <v>23</v>
      </c>
      <c r="S40" s="41"/>
      <c r="T40" s="41"/>
    </row>
    <row r="41" spans="1:21" x14ac:dyDescent="0.3">
      <c r="A41" s="22"/>
      <c r="B41" s="28" t="s">
        <v>239</v>
      </c>
      <c r="C41" s="23"/>
      <c r="D41" s="27"/>
      <c r="E41" s="27"/>
      <c r="F41" s="27"/>
      <c r="G41" s="27"/>
      <c r="H41" s="27">
        <f>SUM(H34:H40)</f>
        <v>71</v>
      </c>
      <c r="I41" s="27"/>
      <c r="J41" s="27"/>
      <c r="K41" s="27"/>
      <c r="L41" s="27"/>
      <c r="M41" s="27"/>
      <c r="N41" s="27"/>
      <c r="O41" s="27"/>
      <c r="P41" s="29"/>
      <c r="Q41" s="41">
        <f>SUM(Q34:Q40)</f>
        <v>23</v>
      </c>
      <c r="R41" s="41">
        <f t="shared" ref="R41:S41" si="0">SUM(R34:R40)</f>
        <v>48</v>
      </c>
      <c r="S41" s="41">
        <f t="shared" si="0"/>
        <v>0</v>
      </c>
      <c r="T41" s="41"/>
      <c r="U41" s="41">
        <f>SUM(Q41:S41)</f>
        <v>71</v>
      </c>
    </row>
    <row r="42" spans="1:21" x14ac:dyDescent="0.3">
      <c r="A42" s="22">
        <v>44256</v>
      </c>
      <c r="B42" s="28" t="s">
        <v>57</v>
      </c>
      <c r="C42" s="23" t="s">
        <v>55</v>
      </c>
      <c r="D42" s="27"/>
      <c r="E42" s="27"/>
      <c r="F42" s="27"/>
      <c r="G42" s="27"/>
      <c r="H42" s="27"/>
      <c r="I42" s="27">
        <v>11</v>
      </c>
      <c r="J42" s="27"/>
      <c r="K42" s="27"/>
      <c r="L42" s="27"/>
      <c r="M42" s="27"/>
      <c r="N42" s="27"/>
      <c r="O42" s="27"/>
      <c r="P42" s="29"/>
      <c r="Q42" s="41"/>
      <c r="R42" s="41">
        <f>I42</f>
        <v>11</v>
      </c>
      <c r="S42" s="41"/>
      <c r="T42" s="41"/>
    </row>
    <row r="43" spans="1:21" x14ac:dyDescent="0.3">
      <c r="A43" s="22">
        <v>44263</v>
      </c>
      <c r="B43" s="28" t="s">
        <v>60</v>
      </c>
      <c r="C43" s="23" t="s">
        <v>55</v>
      </c>
      <c r="D43" s="27"/>
      <c r="E43" s="27"/>
      <c r="F43" s="27"/>
      <c r="G43" s="27"/>
      <c r="H43" s="27"/>
      <c r="I43" s="27">
        <v>4</v>
      </c>
      <c r="J43" s="27"/>
      <c r="K43" s="27"/>
      <c r="L43" s="27"/>
      <c r="M43" s="27"/>
      <c r="N43" s="27"/>
      <c r="O43" s="27"/>
      <c r="P43" s="29"/>
      <c r="Q43" s="41">
        <f>I43</f>
        <v>4</v>
      </c>
      <c r="R43" s="41"/>
      <c r="S43" s="41"/>
      <c r="T43" s="41"/>
    </row>
    <row r="44" spans="1:21" x14ac:dyDescent="0.3">
      <c r="A44" s="22">
        <v>44270</v>
      </c>
      <c r="B44" s="28" t="s">
        <v>57</v>
      </c>
      <c r="C44" s="23" t="s">
        <v>55</v>
      </c>
      <c r="D44" s="27"/>
      <c r="E44" s="27"/>
      <c r="F44" s="27"/>
      <c r="G44" s="27"/>
      <c r="H44" s="27"/>
      <c r="I44" s="27">
        <v>8</v>
      </c>
      <c r="J44" s="27"/>
      <c r="K44" s="27"/>
      <c r="L44" s="27"/>
      <c r="M44" s="27"/>
      <c r="N44" s="27"/>
      <c r="O44" s="27"/>
      <c r="P44" s="29"/>
      <c r="Q44" s="41"/>
      <c r="R44" s="41">
        <f>I44</f>
        <v>8</v>
      </c>
      <c r="S44" s="41"/>
      <c r="T44" s="41"/>
    </row>
    <row r="45" spans="1:21" x14ac:dyDescent="0.3">
      <c r="A45" s="22">
        <v>44270</v>
      </c>
      <c r="B45" s="28" t="s">
        <v>63</v>
      </c>
      <c r="C45" s="23" t="s">
        <v>55</v>
      </c>
      <c r="D45" s="27"/>
      <c r="E45" s="27"/>
      <c r="F45" s="27"/>
      <c r="G45" s="27"/>
      <c r="H45" s="27"/>
      <c r="I45" s="27">
        <v>12</v>
      </c>
      <c r="J45" s="27"/>
      <c r="K45" s="27"/>
      <c r="L45" s="27"/>
      <c r="M45" s="27"/>
      <c r="N45" s="27"/>
      <c r="O45" s="27"/>
      <c r="P45" s="29"/>
      <c r="Q45" s="41"/>
      <c r="R45" s="41"/>
      <c r="S45" s="41"/>
      <c r="T45" s="41">
        <f>I45</f>
        <v>12</v>
      </c>
    </row>
    <row r="46" spans="1:21" x14ac:dyDescent="0.3">
      <c r="A46" s="22">
        <v>44277</v>
      </c>
      <c r="B46" s="28" t="s">
        <v>57</v>
      </c>
      <c r="C46" s="23" t="s">
        <v>55</v>
      </c>
      <c r="D46" s="27"/>
      <c r="E46" s="27"/>
      <c r="F46" s="27"/>
      <c r="G46" s="27"/>
      <c r="H46" s="27"/>
      <c r="I46" s="27">
        <v>7</v>
      </c>
      <c r="J46" s="27"/>
      <c r="K46" s="27"/>
      <c r="L46" s="27"/>
      <c r="M46" s="27"/>
      <c r="N46" s="27"/>
      <c r="O46" s="27"/>
      <c r="P46" s="29"/>
      <c r="Q46" s="41"/>
      <c r="R46" s="41">
        <f>I46</f>
        <v>7</v>
      </c>
      <c r="S46" s="41"/>
      <c r="T46" s="41"/>
    </row>
    <row r="47" spans="1:21" x14ac:dyDescent="0.3">
      <c r="A47" s="22">
        <v>44284</v>
      </c>
      <c r="B47" s="28" t="s">
        <v>64</v>
      </c>
      <c r="C47" s="23" t="s">
        <v>55</v>
      </c>
      <c r="D47" s="27"/>
      <c r="E47" s="27"/>
      <c r="F47" s="27"/>
      <c r="G47" s="27"/>
      <c r="H47" s="27"/>
      <c r="I47" s="27">
        <v>14</v>
      </c>
      <c r="J47" s="27"/>
      <c r="K47" s="27"/>
      <c r="L47" s="27"/>
      <c r="M47" s="27"/>
      <c r="N47" s="27"/>
      <c r="O47" s="27"/>
      <c r="P47" s="29"/>
      <c r="Q47" s="41"/>
      <c r="R47" s="41">
        <f>I47</f>
        <v>14</v>
      </c>
      <c r="S47" s="41"/>
      <c r="T47" s="41"/>
    </row>
    <row r="48" spans="1:21" x14ac:dyDescent="0.3">
      <c r="A48" s="22">
        <v>44284</v>
      </c>
      <c r="B48" s="28" t="s">
        <v>60</v>
      </c>
      <c r="C48" s="23" t="s">
        <v>55</v>
      </c>
      <c r="D48" s="27"/>
      <c r="E48" s="27"/>
      <c r="F48" s="27"/>
      <c r="G48" s="27"/>
      <c r="H48" s="27"/>
      <c r="I48" s="27">
        <v>1</v>
      </c>
      <c r="J48" s="27"/>
      <c r="K48" s="27"/>
      <c r="L48" s="27"/>
      <c r="M48" s="27"/>
      <c r="N48" s="27"/>
      <c r="O48" s="27"/>
      <c r="P48" s="29"/>
      <c r="Q48" s="41">
        <f>I48</f>
        <v>1</v>
      </c>
      <c r="R48" s="41"/>
      <c r="S48" s="41"/>
      <c r="T48" s="41"/>
    </row>
    <row r="49" spans="1:21" x14ac:dyDescent="0.3">
      <c r="A49" s="22"/>
      <c r="B49" s="28" t="s">
        <v>240</v>
      </c>
      <c r="C49" s="23"/>
      <c r="D49" s="27"/>
      <c r="E49" s="27"/>
      <c r="F49" s="27"/>
      <c r="G49" s="27"/>
      <c r="H49" s="27"/>
      <c r="I49" s="27">
        <f>SUM(I42:I48)</f>
        <v>57</v>
      </c>
      <c r="J49" s="27"/>
      <c r="K49" s="27"/>
      <c r="L49" s="27"/>
      <c r="M49" s="27"/>
      <c r="N49" s="27"/>
      <c r="O49" s="27"/>
      <c r="P49" s="29"/>
      <c r="Q49" s="41">
        <f>SUM(Q42:Q48)</f>
        <v>5</v>
      </c>
      <c r="R49" s="41">
        <f t="shared" ref="R49:T49" si="1">SUM(R42:R48)</f>
        <v>40</v>
      </c>
      <c r="S49" s="41">
        <f t="shared" si="1"/>
        <v>0</v>
      </c>
      <c r="T49" s="41">
        <f t="shared" si="1"/>
        <v>12</v>
      </c>
      <c r="U49" s="41">
        <f>SUM(Q49:T49)</f>
        <v>57</v>
      </c>
    </row>
    <row r="50" spans="1:21" x14ac:dyDescent="0.3">
      <c r="A50" s="22">
        <v>44291</v>
      </c>
      <c r="B50" s="28" t="s">
        <v>57</v>
      </c>
      <c r="C50" s="23" t="s">
        <v>55</v>
      </c>
      <c r="D50" s="27"/>
      <c r="E50" s="27"/>
      <c r="F50" s="27"/>
      <c r="G50" s="27"/>
      <c r="H50" s="27"/>
      <c r="I50" s="27"/>
      <c r="J50" s="27">
        <v>10</v>
      </c>
      <c r="K50" s="27"/>
      <c r="L50" s="27"/>
      <c r="M50" s="27"/>
      <c r="N50" s="27"/>
      <c r="O50" s="27"/>
      <c r="P50" s="29"/>
      <c r="Q50" s="41"/>
      <c r="R50" s="41">
        <f>J50</f>
        <v>10</v>
      </c>
      <c r="S50" s="41"/>
      <c r="T50" s="41"/>
    </row>
    <row r="51" spans="1:21" x14ac:dyDescent="0.3">
      <c r="A51" s="22">
        <v>44298</v>
      </c>
      <c r="B51" s="28" t="s">
        <v>57</v>
      </c>
      <c r="C51" s="23" t="s">
        <v>55</v>
      </c>
      <c r="D51" s="27"/>
      <c r="E51" s="27"/>
      <c r="F51" s="27"/>
      <c r="G51" s="27"/>
      <c r="H51" s="27"/>
      <c r="I51" s="27"/>
      <c r="J51" s="27">
        <v>7</v>
      </c>
      <c r="K51" s="27"/>
      <c r="L51" s="27"/>
      <c r="M51" s="27"/>
      <c r="N51" s="27"/>
      <c r="O51" s="27"/>
      <c r="P51" s="29"/>
      <c r="Q51" s="41"/>
      <c r="R51" s="41">
        <f>J51</f>
        <v>7</v>
      </c>
      <c r="S51" s="41"/>
      <c r="T51" s="41"/>
    </row>
    <row r="52" spans="1:21" x14ac:dyDescent="0.3">
      <c r="A52" s="22">
        <v>44305</v>
      </c>
      <c r="B52" s="28" t="s">
        <v>60</v>
      </c>
      <c r="C52" s="23" t="s">
        <v>55</v>
      </c>
      <c r="D52" s="27"/>
      <c r="E52" s="27"/>
      <c r="F52" s="27"/>
      <c r="G52" s="27"/>
      <c r="H52" s="27"/>
      <c r="I52" s="27"/>
      <c r="J52" s="27">
        <v>6</v>
      </c>
      <c r="K52" s="27"/>
      <c r="L52" s="27"/>
      <c r="M52" s="27"/>
      <c r="N52" s="27"/>
      <c r="O52" s="27"/>
      <c r="P52" s="29"/>
      <c r="Q52" s="41">
        <f>J52</f>
        <v>6</v>
      </c>
      <c r="R52" s="41"/>
      <c r="S52" s="41"/>
      <c r="T52" s="41"/>
    </row>
    <row r="53" spans="1:21" x14ac:dyDescent="0.3">
      <c r="A53" s="22">
        <v>44305</v>
      </c>
      <c r="B53" s="28" t="s">
        <v>57</v>
      </c>
      <c r="C53" s="23" t="s">
        <v>55</v>
      </c>
      <c r="D53" s="27"/>
      <c r="E53" s="27"/>
      <c r="F53" s="27"/>
      <c r="G53" s="27"/>
      <c r="H53" s="27"/>
      <c r="I53" s="27"/>
      <c r="J53" s="27">
        <v>28</v>
      </c>
      <c r="K53" s="27"/>
      <c r="L53" s="27"/>
      <c r="M53" s="27"/>
      <c r="N53" s="27"/>
      <c r="O53" s="27"/>
      <c r="P53" s="29"/>
      <c r="Q53" s="41"/>
      <c r="R53" s="41">
        <f>J53</f>
        <v>28</v>
      </c>
      <c r="S53" s="41"/>
      <c r="T53" s="41"/>
    </row>
    <row r="54" spans="1:21" x14ac:dyDescent="0.3">
      <c r="A54" s="22">
        <v>44312</v>
      </c>
      <c r="B54" s="28" t="s">
        <v>60</v>
      </c>
      <c r="C54" s="23" t="s">
        <v>55</v>
      </c>
      <c r="D54" s="27"/>
      <c r="E54" s="27"/>
      <c r="F54" s="27"/>
      <c r="G54" s="27"/>
      <c r="H54" s="27"/>
      <c r="I54" s="27"/>
      <c r="J54" s="27">
        <v>4</v>
      </c>
      <c r="K54" s="27"/>
      <c r="L54" s="27"/>
      <c r="M54" s="27"/>
      <c r="N54" s="27"/>
      <c r="O54" s="27"/>
      <c r="P54" s="29"/>
      <c r="Q54" s="41">
        <f>J54</f>
        <v>4</v>
      </c>
      <c r="R54" s="41"/>
      <c r="S54" s="41"/>
      <c r="T54" s="41"/>
    </row>
    <row r="55" spans="1:21" x14ac:dyDescent="0.3">
      <c r="A55" s="22">
        <v>44312</v>
      </c>
      <c r="B55" s="28" t="s">
        <v>57</v>
      </c>
      <c r="C55" s="23" t="s">
        <v>55</v>
      </c>
      <c r="D55" s="27"/>
      <c r="E55" s="27"/>
      <c r="F55" s="27"/>
      <c r="G55" s="27"/>
      <c r="H55" s="27"/>
      <c r="I55" s="27"/>
      <c r="J55" s="27">
        <v>9</v>
      </c>
      <c r="K55" s="27"/>
      <c r="L55" s="27"/>
      <c r="M55" s="27"/>
      <c r="N55" s="27"/>
      <c r="O55" s="27"/>
      <c r="P55" s="29"/>
      <c r="Q55" s="41"/>
      <c r="R55" s="41">
        <f>J55</f>
        <v>9</v>
      </c>
      <c r="S55" s="41"/>
      <c r="T55" s="41"/>
    </row>
    <row r="56" spans="1:21" x14ac:dyDescent="0.3">
      <c r="A56" s="22"/>
      <c r="B56" s="28" t="s">
        <v>241</v>
      </c>
      <c r="C56" s="23"/>
      <c r="D56" s="27"/>
      <c r="E56" s="27"/>
      <c r="F56" s="27"/>
      <c r="G56" s="27"/>
      <c r="H56" s="27"/>
      <c r="I56" s="27"/>
      <c r="J56" s="27">
        <f>SUM(J50:J55)</f>
        <v>64</v>
      </c>
      <c r="K56" s="27"/>
      <c r="L56" s="27"/>
      <c r="M56" s="27"/>
      <c r="N56" s="27"/>
      <c r="O56" s="27"/>
      <c r="P56" s="29"/>
      <c r="Q56" s="41">
        <f>SUM(Q50:Q55)</f>
        <v>10</v>
      </c>
      <c r="R56" s="41">
        <f t="shared" ref="R56:T56" si="2">SUM(R50:R55)</f>
        <v>54</v>
      </c>
      <c r="S56" s="41">
        <f t="shared" si="2"/>
        <v>0</v>
      </c>
      <c r="T56" s="41">
        <f t="shared" si="2"/>
        <v>0</v>
      </c>
      <c r="U56" s="41">
        <f t="shared" ref="U56" si="3">SUM(Q56:T56)</f>
        <v>64</v>
      </c>
    </row>
    <row r="57" spans="1:21" x14ac:dyDescent="0.3">
      <c r="A57" s="22">
        <v>44319</v>
      </c>
      <c r="B57" s="28" t="s">
        <v>57</v>
      </c>
      <c r="C57" s="23" t="s">
        <v>55</v>
      </c>
      <c r="D57" s="27"/>
      <c r="E57" s="27"/>
      <c r="F57" s="27"/>
      <c r="G57" s="27"/>
      <c r="H57" s="27"/>
      <c r="I57" s="27"/>
      <c r="J57" s="27"/>
      <c r="K57" s="27">
        <v>11</v>
      </c>
      <c r="L57" s="27"/>
      <c r="M57" s="27"/>
      <c r="N57" s="27"/>
      <c r="O57" s="27"/>
      <c r="P57" s="29"/>
      <c r="Q57" s="41"/>
      <c r="R57" s="41">
        <f>K57</f>
        <v>11</v>
      </c>
      <c r="S57" s="41"/>
      <c r="T57" s="41"/>
    </row>
    <row r="58" spans="1:21" x14ac:dyDescent="0.3">
      <c r="A58" s="22">
        <v>44326</v>
      </c>
      <c r="B58" s="28" t="s">
        <v>60</v>
      </c>
      <c r="C58" s="23" t="s">
        <v>55</v>
      </c>
      <c r="D58" s="27"/>
      <c r="E58" s="27"/>
      <c r="F58" s="27"/>
      <c r="G58" s="27"/>
      <c r="H58" s="27"/>
      <c r="I58" s="27"/>
      <c r="J58" s="27"/>
      <c r="K58" s="27">
        <v>6</v>
      </c>
      <c r="L58" s="27"/>
      <c r="M58" s="27"/>
      <c r="N58" s="27"/>
      <c r="O58" s="27"/>
      <c r="P58" s="29"/>
      <c r="Q58" s="41">
        <f>K58</f>
        <v>6</v>
      </c>
      <c r="R58" s="41"/>
      <c r="S58" s="41"/>
      <c r="T58" s="41"/>
    </row>
    <row r="59" spans="1:21" x14ac:dyDescent="0.3">
      <c r="A59" s="22">
        <v>44326</v>
      </c>
      <c r="B59" s="28" t="s">
        <v>57</v>
      </c>
      <c r="C59" s="23" t="s">
        <v>55</v>
      </c>
      <c r="D59" s="27"/>
      <c r="E59" s="27"/>
      <c r="F59" s="27"/>
      <c r="G59" s="27"/>
      <c r="H59" s="27"/>
      <c r="I59" s="27"/>
      <c r="J59" s="27"/>
      <c r="K59" s="27">
        <v>7</v>
      </c>
      <c r="L59" s="27"/>
      <c r="M59" s="27"/>
      <c r="N59" s="27"/>
      <c r="O59" s="27"/>
      <c r="P59" s="29"/>
      <c r="Q59" s="41"/>
      <c r="R59" s="41">
        <f>K59</f>
        <v>7</v>
      </c>
      <c r="S59" s="41"/>
      <c r="T59" s="41"/>
    </row>
    <row r="60" spans="1:21" x14ac:dyDescent="0.3">
      <c r="A60" s="22">
        <v>44333</v>
      </c>
      <c r="B60" s="28" t="s">
        <v>57</v>
      </c>
      <c r="C60" s="23" t="s">
        <v>55</v>
      </c>
      <c r="D60" s="27"/>
      <c r="E60" s="27"/>
      <c r="F60" s="27"/>
      <c r="G60" s="27"/>
      <c r="H60" s="27"/>
      <c r="I60" s="27"/>
      <c r="J60" s="27"/>
      <c r="K60" s="27">
        <v>11</v>
      </c>
      <c r="L60" s="27"/>
      <c r="M60" s="27"/>
      <c r="N60" s="27"/>
      <c r="O60" s="27"/>
      <c r="P60" s="29"/>
      <c r="Q60" s="41"/>
      <c r="R60" s="41">
        <f>K60</f>
        <v>11</v>
      </c>
      <c r="S60" s="41"/>
      <c r="T60" s="41"/>
    </row>
    <row r="61" spans="1:21" x14ac:dyDescent="0.3">
      <c r="A61" s="22">
        <v>44340</v>
      </c>
      <c r="B61" s="28" t="s">
        <v>60</v>
      </c>
      <c r="C61" s="23" t="s">
        <v>55</v>
      </c>
      <c r="D61" s="27"/>
      <c r="E61" s="27"/>
      <c r="F61" s="27"/>
      <c r="G61" s="27"/>
      <c r="H61" s="27"/>
      <c r="I61" s="27"/>
      <c r="J61" s="27"/>
      <c r="K61" s="27">
        <v>19</v>
      </c>
      <c r="L61" s="27"/>
      <c r="M61" s="27"/>
      <c r="N61" s="27"/>
      <c r="O61" s="27"/>
      <c r="P61" s="29"/>
      <c r="Q61" s="41">
        <v>19</v>
      </c>
      <c r="R61" s="41"/>
      <c r="S61" s="41"/>
      <c r="T61" s="41"/>
    </row>
    <row r="62" spans="1:21" x14ac:dyDescent="0.3">
      <c r="A62" s="22">
        <v>44340</v>
      </c>
      <c r="B62" s="28" t="s">
        <v>57</v>
      </c>
      <c r="C62" s="23" t="s">
        <v>55</v>
      </c>
      <c r="D62" s="27"/>
      <c r="E62" s="27"/>
      <c r="F62" s="27"/>
      <c r="G62" s="27"/>
      <c r="H62" s="27"/>
      <c r="I62" s="27"/>
      <c r="J62" s="27"/>
      <c r="K62" s="27">
        <v>18</v>
      </c>
      <c r="L62" s="27"/>
      <c r="M62" s="27"/>
      <c r="N62" s="27"/>
      <c r="O62" s="27"/>
      <c r="P62" s="29"/>
      <c r="Q62" s="41"/>
      <c r="R62" s="41">
        <f>K62</f>
        <v>18</v>
      </c>
      <c r="S62" s="41"/>
      <c r="T62" s="41"/>
    </row>
    <row r="63" spans="1:21" x14ac:dyDescent="0.3">
      <c r="A63" s="22"/>
      <c r="B63" s="28" t="s">
        <v>242</v>
      </c>
      <c r="C63" s="23"/>
      <c r="D63" s="27"/>
      <c r="E63" s="27"/>
      <c r="F63" s="27"/>
      <c r="G63" s="27"/>
      <c r="H63" s="27"/>
      <c r="I63" s="27"/>
      <c r="J63" s="27"/>
      <c r="K63" s="27">
        <f>SUM(K57:K62)</f>
        <v>72</v>
      </c>
      <c r="L63" s="27"/>
      <c r="M63" s="27"/>
      <c r="N63" s="27"/>
      <c r="O63" s="27"/>
      <c r="P63" s="29"/>
      <c r="Q63" s="41">
        <f>SUM(Q58:Q62)</f>
        <v>25</v>
      </c>
      <c r="R63" s="41">
        <f>SUM(R57:R62)</f>
        <v>47</v>
      </c>
      <c r="S63" s="41">
        <f t="shared" ref="S63:T63" si="4">SUM(S58:S62)</f>
        <v>0</v>
      </c>
      <c r="T63" s="41">
        <f t="shared" si="4"/>
        <v>0</v>
      </c>
      <c r="U63" s="41">
        <f>SUM(Q63:T63)</f>
        <v>72</v>
      </c>
    </row>
    <row r="64" spans="1:21" x14ac:dyDescent="0.3">
      <c r="A64" s="22"/>
      <c r="B64" s="28" t="s">
        <v>244</v>
      </c>
      <c r="C64" s="23"/>
      <c r="D64" s="27"/>
      <c r="E64" s="27"/>
      <c r="F64" s="27"/>
      <c r="G64" s="27"/>
      <c r="H64" s="27"/>
      <c r="I64" s="27"/>
      <c r="J64" s="27"/>
      <c r="K64" s="27"/>
      <c r="L64" s="27">
        <v>0</v>
      </c>
      <c r="M64" s="27"/>
      <c r="N64" s="27"/>
      <c r="O64" s="27"/>
      <c r="P64" s="29"/>
      <c r="Q64" s="41">
        <v>0</v>
      </c>
      <c r="R64" s="41">
        <v>0</v>
      </c>
      <c r="S64" s="41">
        <v>0</v>
      </c>
      <c r="T64" s="41">
        <v>0</v>
      </c>
      <c r="U64" s="41">
        <f>SUM(Q64:T64)</f>
        <v>0</v>
      </c>
    </row>
    <row r="65" spans="1:21" x14ac:dyDescent="0.3">
      <c r="A65" s="22">
        <v>44389</v>
      </c>
      <c r="B65" s="28" t="s">
        <v>57</v>
      </c>
      <c r="C65" s="23" t="s">
        <v>55</v>
      </c>
      <c r="D65" s="27"/>
      <c r="E65" s="27"/>
      <c r="F65" s="27"/>
      <c r="G65" s="27"/>
      <c r="H65" s="27"/>
      <c r="I65" s="27"/>
      <c r="J65" s="27"/>
      <c r="K65" s="27"/>
      <c r="L65" s="27"/>
      <c r="M65" s="27">
        <v>18</v>
      </c>
      <c r="N65" s="27"/>
      <c r="O65" s="27"/>
      <c r="P65" s="29"/>
      <c r="Q65" s="41">
        <v>0</v>
      </c>
      <c r="R65" s="41">
        <v>18</v>
      </c>
      <c r="S65" s="41"/>
      <c r="T65" s="41"/>
    </row>
    <row r="66" spans="1:21" x14ac:dyDescent="0.3">
      <c r="A66" s="22">
        <v>44396</v>
      </c>
      <c r="B66" s="28" t="s">
        <v>60</v>
      </c>
      <c r="C66" s="23" t="s">
        <v>55</v>
      </c>
      <c r="D66" s="27"/>
      <c r="E66" s="27"/>
      <c r="F66" s="27"/>
      <c r="G66" s="27"/>
      <c r="H66" s="27"/>
      <c r="I66" s="27"/>
      <c r="J66" s="27"/>
      <c r="K66" s="27"/>
      <c r="L66" s="27"/>
      <c r="M66" s="27">
        <v>13</v>
      </c>
      <c r="N66" s="27"/>
      <c r="O66" s="27"/>
      <c r="P66" s="29"/>
      <c r="Q66" s="41">
        <v>13</v>
      </c>
      <c r="R66" s="41"/>
      <c r="S66" s="41"/>
      <c r="T66" s="41"/>
    </row>
    <row r="67" spans="1:21" x14ac:dyDescent="0.3">
      <c r="A67" s="22">
        <v>44396</v>
      </c>
      <c r="B67" s="28" t="s">
        <v>57</v>
      </c>
      <c r="C67" s="23" t="s">
        <v>55</v>
      </c>
      <c r="D67" s="27"/>
      <c r="E67" s="27"/>
      <c r="F67" s="27"/>
      <c r="G67" s="27"/>
      <c r="H67" s="27"/>
      <c r="I67" s="27"/>
      <c r="J67" s="27"/>
      <c r="K67" s="27"/>
      <c r="L67" s="27"/>
      <c r="M67" s="27">
        <v>6</v>
      </c>
      <c r="N67" s="27"/>
      <c r="O67" s="27"/>
      <c r="P67" s="29"/>
      <c r="Q67" s="41"/>
      <c r="R67" s="41">
        <v>6</v>
      </c>
      <c r="S67" s="41"/>
      <c r="T67" s="41"/>
    </row>
    <row r="68" spans="1:21" x14ac:dyDescent="0.3">
      <c r="A68" s="22"/>
      <c r="B68" s="28" t="s">
        <v>252</v>
      </c>
      <c r="C68" s="23"/>
      <c r="D68" s="27"/>
      <c r="E68" s="27"/>
      <c r="F68" s="27"/>
      <c r="G68" s="27"/>
      <c r="H68" s="27"/>
      <c r="I68" s="27"/>
      <c r="J68" s="27"/>
      <c r="K68" s="27"/>
      <c r="L68" s="27"/>
      <c r="M68" s="27">
        <f>SUM(M65:M67)</f>
        <v>37</v>
      </c>
      <c r="N68" s="27"/>
      <c r="O68" s="27"/>
      <c r="P68" s="29"/>
      <c r="Q68" s="41">
        <f>SUM(Q64:Q67)</f>
        <v>13</v>
      </c>
      <c r="R68" s="41">
        <f>SUM(R64:R67)</f>
        <v>24</v>
      </c>
      <c r="S68" s="41"/>
      <c r="T68" s="41"/>
      <c r="U68" s="41">
        <f>SUM(Q68:T68)</f>
        <v>37</v>
      </c>
    </row>
    <row r="69" spans="1:21" x14ac:dyDescent="0.3">
      <c r="A69" s="22">
        <v>44410</v>
      </c>
      <c r="B69" s="28" t="s">
        <v>60</v>
      </c>
      <c r="C69" s="23" t="s">
        <v>55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>
        <v>5</v>
      </c>
      <c r="O69" s="27"/>
      <c r="P69" s="29"/>
      <c r="Q69" s="41">
        <v>5</v>
      </c>
      <c r="R69" s="41"/>
      <c r="S69" s="41"/>
      <c r="T69" s="41"/>
    </row>
    <row r="70" spans="1:21" x14ac:dyDescent="0.3">
      <c r="A70" s="22">
        <v>44410</v>
      </c>
      <c r="B70" s="28" t="s">
        <v>57</v>
      </c>
      <c r="C70" s="23" t="s">
        <v>55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>
        <v>16</v>
      </c>
      <c r="O70" s="27"/>
      <c r="P70" s="29"/>
      <c r="Q70" s="41"/>
      <c r="R70" s="41">
        <v>16</v>
      </c>
      <c r="S70" s="41"/>
      <c r="T70" s="41"/>
    </row>
    <row r="71" spans="1:21" x14ac:dyDescent="0.3">
      <c r="A71" s="22">
        <v>44410</v>
      </c>
      <c r="B71" s="28" t="s">
        <v>54</v>
      </c>
      <c r="C71" s="23" t="s">
        <v>55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>
        <v>16.260000000000002</v>
      </c>
      <c r="O71" s="27"/>
      <c r="P71" s="29"/>
      <c r="Q71" s="41"/>
      <c r="R71" s="41"/>
      <c r="S71" s="41">
        <v>16.260000000000002</v>
      </c>
      <c r="T71" s="41"/>
    </row>
    <row r="72" spans="1:21" x14ac:dyDescent="0.3">
      <c r="A72" s="22">
        <v>44424</v>
      </c>
      <c r="B72" s="28" t="s">
        <v>60</v>
      </c>
      <c r="C72" s="23" t="s">
        <v>55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>
        <v>9</v>
      </c>
      <c r="O72" s="27"/>
      <c r="P72" s="29"/>
      <c r="Q72" s="41">
        <v>9</v>
      </c>
      <c r="R72" s="41"/>
      <c r="S72" s="41"/>
      <c r="T72" s="41"/>
    </row>
    <row r="73" spans="1:21" x14ac:dyDescent="0.3">
      <c r="A73" s="22">
        <v>44424</v>
      </c>
      <c r="B73" s="28" t="s">
        <v>57</v>
      </c>
      <c r="C73" s="23" t="s">
        <v>55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v>16</v>
      </c>
      <c r="O73" s="27"/>
      <c r="P73" s="29"/>
      <c r="Q73" s="41"/>
      <c r="R73" s="41">
        <v>16</v>
      </c>
      <c r="S73" s="41"/>
      <c r="T73" s="41"/>
    </row>
    <row r="74" spans="1:21" x14ac:dyDescent="0.3">
      <c r="A74" s="22">
        <v>44424</v>
      </c>
      <c r="B74" s="28" t="s">
        <v>256</v>
      </c>
      <c r="C74" s="23" t="s">
        <v>55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>
        <v>225</v>
      </c>
      <c r="O74" s="27"/>
      <c r="P74" s="29"/>
      <c r="Q74" s="41"/>
      <c r="R74" s="41"/>
      <c r="S74" s="41"/>
      <c r="T74" s="41">
        <v>225</v>
      </c>
    </row>
    <row r="75" spans="1:21" x14ac:dyDescent="0.3">
      <c r="A75" s="22"/>
      <c r="B75" s="28" t="s">
        <v>255</v>
      </c>
      <c r="C75" s="2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>
        <f>SUM(N69:N74)</f>
        <v>287.26</v>
      </c>
      <c r="O75" s="27"/>
      <c r="P75" s="29"/>
      <c r="Q75" s="41">
        <f>SUM(Q69:Q73)</f>
        <v>14</v>
      </c>
      <c r="R75" s="41">
        <f>SUM(R69:R73)</f>
        <v>32</v>
      </c>
      <c r="S75" s="41">
        <f>SUM(S71:S73)</f>
        <v>16.260000000000002</v>
      </c>
      <c r="T75" s="41">
        <f>SUM(T74)</f>
        <v>225</v>
      </c>
      <c r="U75" s="41">
        <f>SUM(Q75:T75)</f>
        <v>287.26</v>
      </c>
    </row>
    <row r="76" spans="1:21" x14ac:dyDescent="0.3">
      <c r="A76" s="22">
        <v>44440</v>
      </c>
      <c r="B76" s="28" t="s">
        <v>57</v>
      </c>
      <c r="C76" s="23" t="s">
        <v>55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>
        <v>14</v>
      </c>
      <c r="P76" s="29"/>
      <c r="Q76" s="41"/>
      <c r="R76" s="41">
        <v>14</v>
      </c>
      <c r="S76" s="41"/>
      <c r="T76" s="41"/>
    </row>
    <row r="77" spans="1:21" x14ac:dyDescent="0.3">
      <c r="A77" s="22">
        <v>44447</v>
      </c>
      <c r="B77" s="28" t="s">
        <v>57</v>
      </c>
      <c r="C77" s="23" t="s">
        <v>55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>
        <v>34</v>
      </c>
      <c r="P77" s="29"/>
      <c r="Q77" s="41"/>
      <c r="R77" s="41">
        <v>34</v>
      </c>
      <c r="S77" s="41"/>
      <c r="T77" s="41"/>
    </row>
    <row r="78" spans="1:21" x14ac:dyDescent="0.3">
      <c r="A78" s="22" t="s">
        <v>264</v>
      </c>
      <c r="B78" s="28" t="s">
        <v>64</v>
      </c>
      <c r="C78" s="23" t="s">
        <v>55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>
        <v>15</v>
      </c>
      <c r="P78" s="29"/>
      <c r="Q78" s="41"/>
      <c r="R78" s="41">
        <v>15</v>
      </c>
      <c r="S78" s="41"/>
      <c r="T78" s="41"/>
    </row>
    <row r="79" spans="1:21" x14ac:dyDescent="0.3">
      <c r="A79" s="22">
        <v>44461</v>
      </c>
      <c r="B79" s="28" t="s">
        <v>64</v>
      </c>
      <c r="C79" s="23" t="s">
        <v>55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>
        <v>9</v>
      </c>
      <c r="P79" s="29"/>
      <c r="Q79" s="41"/>
      <c r="R79" s="41">
        <v>9</v>
      </c>
      <c r="S79" s="41"/>
      <c r="T79" s="41"/>
    </row>
    <row r="80" spans="1:21" x14ac:dyDescent="0.3">
      <c r="A80" s="22"/>
      <c r="B80" s="28" t="s">
        <v>265</v>
      </c>
      <c r="C80" s="23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>
        <f>SUM(O76:O79)</f>
        <v>72</v>
      </c>
      <c r="P80" s="29"/>
      <c r="Q80" s="41"/>
      <c r="R80" s="41">
        <f>SUM(R76:R79)</f>
        <v>72</v>
      </c>
      <c r="S80" s="41"/>
      <c r="T80" s="41"/>
      <c r="U80" s="41">
        <f>SUM(R80:T80)</f>
        <v>72</v>
      </c>
    </row>
    <row r="81" spans="1:21" x14ac:dyDescent="0.3">
      <c r="A81" s="22"/>
      <c r="B81" s="28" t="s">
        <v>270</v>
      </c>
      <c r="C81" s="23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9"/>
      <c r="Q81" s="41">
        <f>Q80+Q75+Q68+Q63+Q64+Q56+Q49+Q41+Q33+Q28+Q22+Q11</f>
        <v>170</v>
      </c>
      <c r="R81" s="41">
        <f>R80+R75+R68+R63+R64+R56+R49+R41+R33+R28+R22+R11</f>
        <v>417</v>
      </c>
      <c r="S81" s="41">
        <f>S80+S75+S68+S63+S64+S56+S49+S41+S33+S28+S22+S11</f>
        <v>26.96</v>
      </c>
      <c r="T81" s="41">
        <f>T80+T75+T68+T64+T63+T56+T48+T41+T33+T28+T22+T22+T11</f>
        <v>225</v>
      </c>
      <c r="U81" s="41">
        <f>U80+U75+U68+U64+U63+U56+U48+U41+U33+U28+U22+U22+U11</f>
        <v>847.96</v>
      </c>
    </row>
    <row r="82" spans="1:21" x14ac:dyDescent="0.3">
      <c r="A82" s="48" t="s">
        <v>65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1"/>
      <c r="R82" s="41"/>
      <c r="S82" s="41"/>
      <c r="T82" s="41"/>
    </row>
  </sheetData>
  <mergeCells count="1">
    <mergeCell ref="A82:P82"/>
  </mergeCells>
  <pageMargins left="0.7" right="0.7" top="0.75" bottom="0.75" header="0.3" footer="0.3"/>
  <pageSetup orientation="portrait" horizontalDpi="300" verticalDpi="300" r:id="rId1"/>
  <headerFooter>
    <oddHeader>&amp;C&amp;"-,Bold"LUNCH MEETING RECEIPTS</oddHeader>
  </headerFooter>
  <ignoredErrors>
    <ignoredError sqref="A37 A78" twoDigitTextYear="1"/>
    <ignoredError sqref="R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733F-57C6-4F8E-9E8B-99D629A882EE}">
  <dimension ref="A1:AA33"/>
  <sheetViews>
    <sheetView topLeftCell="E1" workbookViewId="0">
      <selection activeCell="AA25" sqref="AA25"/>
    </sheetView>
  </sheetViews>
  <sheetFormatPr defaultRowHeight="14.4" x14ac:dyDescent="0.3"/>
  <cols>
    <col min="1" max="1" width="9.77734375" style="32" customWidth="1"/>
    <col min="2" max="2" width="21.109375" customWidth="1"/>
    <col min="4" max="8" width="9" bestFit="1" customWidth="1"/>
    <col min="9" max="9" width="9.5546875" bestFit="1" customWidth="1"/>
    <col min="10" max="15" width="9" bestFit="1" customWidth="1"/>
    <col min="16" max="16" width="8.88671875" style="40"/>
    <col min="17" max="17" width="9.5546875" bestFit="1" customWidth="1"/>
    <col min="19" max="19" width="8" customWidth="1"/>
    <col min="20" max="20" width="8.6640625" customWidth="1"/>
    <col min="21" max="21" width="7.6640625" customWidth="1"/>
  </cols>
  <sheetData>
    <row r="1" spans="1:26" s="32" customFormat="1" x14ac:dyDescent="0.3">
      <c r="A1" s="32" t="s">
        <v>49</v>
      </c>
      <c r="B1" s="32" t="s">
        <v>50</v>
      </c>
      <c r="C1" s="32" t="s">
        <v>51</v>
      </c>
      <c r="D1" s="32" t="s">
        <v>52</v>
      </c>
      <c r="E1" s="32" t="s">
        <v>6</v>
      </c>
      <c r="F1" s="32" t="s">
        <v>27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  <c r="L1" s="32" t="s">
        <v>22</v>
      </c>
      <c r="M1" s="32" t="s">
        <v>23</v>
      </c>
      <c r="N1" s="32" t="s">
        <v>24</v>
      </c>
      <c r="O1" s="32" t="s">
        <v>25</v>
      </c>
      <c r="P1" s="42" t="s">
        <v>53</v>
      </c>
      <c r="Q1" s="32" t="s">
        <v>245</v>
      </c>
      <c r="R1" s="32" t="s">
        <v>246</v>
      </c>
      <c r="S1" s="32" t="s">
        <v>247</v>
      </c>
      <c r="T1" s="32" t="s">
        <v>72</v>
      </c>
      <c r="U1" s="32" t="s">
        <v>248</v>
      </c>
      <c r="V1" s="32" t="s">
        <v>249</v>
      </c>
      <c r="W1" s="32" t="s">
        <v>250</v>
      </c>
      <c r="X1" s="32" t="s">
        <v>261</v>
      </c>
      <c r="Y1" s="32" t="s">
        <v>262</v>
      </c>
      <c r="Z1" s="32" t="s">
        <v>263</v>
      </c>
    </row>
    <row r="2" spans="1:26" x14ac:dyDescent="0.3">
      <c r="A2" s="33">
        <v>44109</v>
      </c>
      <c r="B2" t="s">
        <v>66</v>
      </c>
      <c r="C2" t="s">
        <v>67</v>
      </c>
      <c r="D2" s="43">
        <v>6.41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0">
        <v>6.41</v>
      </c>
      <c r="Q2" s="43">
        <f>D2</f>
        <v>6.41</v>
      </c>
    </row>
    <row r="3" spans="1:26" x14ac:dyDescent="0.3">
      <c r="A3" s="33">
        <v>44127</v>
      </c>
      <c r="B3" t="s">
        <v>68</v>
      </c>
      <c r="C3" t="s">
        <v>67</v>
      </c>
      <c r="D3" s="43">
        <v>35.99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0">
        <v>35.99</v>
      </c>
      <c r="U3" s="43">
        <f>D3</f>
        <v>35.99</v>
      </c>
    </row>
    <row r="4" spans="1:26" x14ac:dyDescent="0.3">
      <c r="A4" s="33">
        <v>44132</v>
      </c>
      <c r="B4" t="s">
        <v>69</v>
      </c>
      <c r="C4" t="s">
        <v>58</v>
      </c>
      <c r="D4" s="43">
        <v>31.34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0">
        <v>31.34</v>
      </c>
      <c r="R4" s="43">
        <f>D4</f>
        <v>31.34</v>
      </c>
    </row>
    <row r="5" spans="1:26" x14ac:dyDescent="0.3">
      <c r="A5" s="33">
        <v>44138</v>
      </c>
      <c r="B5" t="s">
        <v>66</v>
      </c>
      <c r="C5" t="s">
        <v>67</v>
      </c>
      <c r="D5" s="43"/>
      <c r="E5" s="43">
        <v>6.41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0">
        <v>6.41</v>
      </c>
      <c r="Q5" s="43">
        <f>E5</f>
        <v>6.41</v>
      </c>
    </row>
    <row r="6" spans="1:26" x14ac:dyDescent="0.3">
      <c r="A6" s="33">
        <v>44144</v>
      </c>
      <c r="B6" t="s">
        <v>70</v>
      </c>
      <c r="C6" t="s">
        <v>58</v>
      </c>
      <c r="D6" s="43"/>
      <c r="E6" s="43">
        <v>160.5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0">
        <v>160.5</v>
      </c>
      <c r="S6" s="43">
        <f>E6</f>
        <v>160.5</v>
      </c>
    </row>
    <row r="7" spans="1:26" x14ac:dyDescent="0.3">
      <c r="A7" s="33">
        <v>44168</v>
      </c>
      <c r="B7" t="s">
        <v>71</v>
      </c>
      <c r="C7" t="s">
        <v>62</v>
      </c>
      <c r="D7" s="43"/>
      <c r="E7" s="43"/>
      <c r="F7" s="43">
        <v>155.41</v>
      </c>
      <c r="G7" s="43"/>
      <c r="H7" s="43"/>
      <c r="I7" s="43"/>
      <c r="J7" s="43"/>
      <c r="K7" s="43"/>
      <c r="L7" s="43"/>
      <c r="M7" s="43"/>
      <c r="N7" s="43"/>
      <c r="O7" s="43"/>
      <c r="P7" s="40">
        <v>155.41</v>
      </c>
      <c r="R7" s="43">
        <f>F7</f>
        <v>155.41</v>
      </c>
    </row>
    <row r="8" spans="1:26" x14ac:dyDescent="0.3">
      <c r="A8" s="33">
        <v>44169</v>
      </c>
      <c r="B8" t="s">
        <v>66</v>
      </c>
      <c r="C8" t="s">
        <v>67</v>
      </c>
      <c r="D8" s="43"/>
      <c r="E8" s="43"/>
      <c r="F8" s="43">
        <v>7.48</v>
      </c>
      <c r="G8" s="43"/>
      <c r="H8" s="43"/>
      <c r="I8" s="43"/>
      <c r="J8" s="43"/>
      <c r="K8" s="43"/>
      <c r="L8" s="43"/>
      <c r="M8" s="43"/>
      <c r="N8" s="43"/>
      <c r="O8" s="43"/>
      <c r="P8" s="40">
        <v>7.48</v>
      </c>
      <c r="Q8" s="43">
        <f>F8</f>
        <v>7.48</v>
      </c>
    </row>
    <row r="9" spans="1:26" x14ac:dyDescent="0.3">
      <c r="A9" s="33">
        <v>44200</v>
      </c>
      <c r="B9" t="s">
        <v>66</v>
      </c>
      <c r="C9" t="s">
        <v>67</v>
      </c>
      <c r="D9" s="43"/>
      <c r="E9" s="43"/>
      <c r="F9" s="43"/>
      <c r="G9" s="43">
        <v>7.48</v>
      </c>
      <c r="H9" s="43"/>
      <c r="I9" s="43"/>
      <c r="J9" s="43"/>
      <c r="K9" s="43"/>
      <c r="L9" s="43"/>
      <c r="M9" s="43"/>
      <c r="N9" s="43"/>
      <c r="O9" s="43"/>
      <c r="P9" s="40">
        <v>7.48</v>
      </c>
    </row>
    <row r="10" spans="1:26" x14ac:dyDescent="0.3">
      <c r="A10" s="33">
        <v>44215</v>
      </c>
      <c r="B10" t="s">
        <v>72</v>
      </c>
      <c r="C10" t="s">
        <v>62</v>
      </c>
      <c r="D10" s="43"/>
      <c r="E10" s="43"/>
      <c r="F10" s="43"/>
      <c r="G10" s="43">
        <v>131.80000000000001</v>
      </c>
      <c r="H10" s="43"/>
      <c r="I10" s="43"/>
      <c r="J10" s="43"/>
      <c r="K10" s="43"/>
      <c r="L10" s="43"/>
      <c r="M10" s="43"/>
      <c r="N10" s="43"/>
      <c r="O10" s="43"/>
      <c r="P10" s="40">
        <v>131.80000000000001</v>
      </c>
      <c r="Q10" s="43">
        <f>G9</f>
        <v>7.48</v>
      </c>
      <c r="T10" s="43">
        <f>G10</f>
        <v>131.80000000000001</v>
      </c>
    </row>
    <row r="11" spans="1:26" x14ac:dyDescent="0.3">
      <c r="A11" s="33">
        <v>44223</v>
      </c>
      <c r="B11" t="s">
        <v>73</v>
      </c>
      <c r="C11" t="s">
        <v>62</v>
      </c>
      <c r="D11" s="43"/>
      <c r="E11" s="43"/>
      <c r="F11" s="43"/>
      <c r="G11" s="43">
        <v>70</v>
      </c>
      <c r="H11" s="43"/>
      <c r="I11" s="43"/>
      <c r="J11" s="43"/>
      <c r="K11" s="43"/>
      <c r="L11" s="43"/>
      <c r="M11" s="43"/>
      <c r="N11" s="43"/>
      <c r="O11" s="43"/>
      <c r="P11" s="40">
        <v>70</v>
      </c>
      <c r="U11" s="43">
        <f>G11</f>
        <v>70</v>
      </c>
    </row>
    <row r="12" spans="1:26" x14ac:dyDescent="0.3">
      <c r="A12" s="33">
        <v>44232</v>
      </c>
      <c r="B12" t="s">
        <v>66</v>
      </c>
      <c r="C12" t="s">
        <v>67</v>
      </c>
      <c r="D12" s="43"/>
      <c r="E12" s="43"/>
      <c r="F12" s="43"/>
      <c r="G12" s="43"/>
      <c r="H12" s="43">
        <v>7.48</v>
      </c>
      <c r="I12" s="43"/>
      <c r="J12" s="43"/>
      <c r="K12" s="43"/>
      <c r="L12" s="43"/>
      <c r="M12" s="43"/>
      <c r="N12" s="43"/>
      <c r="O12" s="43"/>
      <c r="P12" s="40">
        <v>7.48</v>
      </c>
      <c r="Q12" s="43">
        <f>H12</f>
        <v>7.48</v>
      </c>
    </row>
    <row r="13" spans="1:26" x14ac:dyDescent="0.3">
      <c r="A13" s="33">
        <v>44244</v>
      </c>
      <c r="B13" t="s">
        <v>74</v>
      </c>
      <c r="C13" t="s">
        <v>62</v>
      </c>
      <c r="D13" s="43"/>
      <c r="E13" s="43"/>
      <c r="F13" s="43"/>
      <c r="G13" s="43"/>
      <c r="H13" s="43">
        <v>136.96</v>
      </c>
      <c r="I13" s="43"/>
      <c r="J13" s="43"/>
      <c r="K13" s="43"/>
      <c r="L13" s="43"/>
      <c r="M13" s="43"/>
      <c r="N13" s="43"/>
      <c r="O13" s="43"/>
      <c r="P13" s="40">
        <v>136.96</v>
      </c>
      <c r="W13" s="43">
        <f>H13</f>
        <v>136.96</v>
      </c>
    </row>
    <row r="14" spans="1:26" x14ac:dyDescent="0.3">
      <c r="A14" s="33">
        <v>44260</v>
      </c>
      <c r="B14" t="s">
        <v>75</v>
      </c>
      <c r="C14" t="s">
        <v>67</v>
      </c>
      <c r="D14" s="43"/>
      <c r="E14" s="43"/>
      <c r="F14" s="43"/>
      <c r="G14" s="43"/>
      <c r="H14" s="43"/>
      <c r="I14" s="43">
        <v>7.48</v>
      </c>
      <c r="J14" s="43"/>
      <c r="K14" s="43"/>
      <c r="L14" s="43"/>
      <c r="M14" s="43"/>
      <c r="N14" s="43"/>
      <c r="O14" s="43"/>
      <c r="P14" s="40">
        <v>7.48</v>
      </c>
      <c r="Q14" s="43">
        <f>I14</f>
        <v>7.48</v>
      </c>
    </row>
    <row r="15" spans="1:26" x14ac:dyDescent="0.3">
      <c r="A15" s="33">
        <v>44262</v>
      </c>
      <c r="B15" t="s">
        <v>76</v>
      </c>
      <c r="C15" t="s">
        <v>62</v>
      </c>
      <c r="D15" s="43"/>
      <c r="E15" s="43"/>
      <c r="F15" s="43"/>
      <c r="G15" s="43"/>
      <c r="H15" s="43"/>
      <c r="I15" s="43">
        <v>32.25</v>
      </c>
      <c r="J15" s="43"/>
      <c r="K15" s="43"/>
      <c r="L15" s="43"/>
      <c r="M15" s="43"/>
      <c r="N15" s="43"/>
      <c r="O15" s="43"/>
      <c r="P15" s="40">
        <v>32.25</v>
      </c>
      <c r="V15" s="43">
        <f>I15</f>
        <v>32.25</v>
      </c>
    </row>
    <row r="16" spans="1:26" x14ac:dyDescent="0.3">
      <c r="A16" s="33">
        <v>44263</v>
      </c>
      <c r="B16" t="s">
        <v>77</v>
      </c>
      <c r="C16" t="s">
        <v>58</v>
      </c>
      <c r="D16" s="43"/>
      <c r="E16" s="43"/>
      <c r="F16" s="43"/>
      <c r="G16" s="43"/>
      <c r="H16" s="43"/>
      <c r="I16" s="43">
        <v>346.53</v>
      </c>
      <c r="J16" s="43"/>
      <c r="K16" s="43"/>
      <c r="L16" s="43"/>
      <c r="M16" s="43"/>
      <c r="N16" s="43"/>
      <c r="O16" s="43"/>
      <c r="P16" s="40">
        <v>346.53</v>
      </c>
      <c r="X16" s="43">
        <f>I16</f>
        <v>346.53</v>
      </c>
    </row>
    <row r="17" spans="1:27" x14ac:dyDescent="0.3">
      <c r="A17" s="33">
        <v>44276</v>
      </c>
      <c r="B17" t="s">
        <v>78</v>
      </c>
      <c r="C17" t="s">
        <v>58</v>
      </c>
      <c r="D17" s="43"/>
      <c r="E17" s="43"/>
      <c r="F17" s="43"/>
      <c r="G17" s="43"/>
      <c r="H17" s="43"/>
      <c r="I17" s="43">
        <v>93.5</v>
      </c>
      <c r="J17" s="43"/>
      <c r="K17" s="43"/>
      <c r="L17" s="43"/>
      <c r="M17" s="43"/>
      <c r="N17" s="43"/>
      <c r="O17" s="43"/>
      <c r="P17" s="40">
        <v>93.5</v>
      </c>
      <c r="R17" s="43">
        <f>I17</f>
        <v>93.5</v>
      </c>
    </row>
    <row r="18" spans="1:27" x14ac:dyDescent="0.3">
      <c r="A18" s="33">
        <v>44279</v>
      </c>
      <c r="B18" t="s">
        <v>79</v>
      </c>
      <c r="C18" t="s">
        <v>62</v>
      </c>
      <c r="D18" s="43"/>
      <c r="E18" s="43"/>
      <c r="F18" s="43"/>
      <c r="G18" s="43"/>
      <c r="H18" s="43"/>
      <c r="I18" s="43">
        <v>764</v>
      </c>
      <c r="J18" s="43"/>
      <c r="K18" s="43"/>
      <c r="L18" s="43"/>
      <c r="M18" s="43"/>
      <c r="N18" s="43"/>
      <c r="O18" s="43"/>
      <c r="P18" s="40">
        <v>764</v>
      </c>
      <c r="V18" s="43">
        <f>I18</f>
        <v>764</v>
      </c>
    </row>
    <row r="19" spans="1:27" x14ac:dyDescent="0.3">
      <c r="A19" s="33">
        <v>44292</v>
      </c>
      <c r="B19" t="s">
        <v>66</v>
      </c>
      <c r="C19" t="s">
        <v>67</v>
      </c>
      <c r="D19" s="43"/>
      <c r="E19" s="43"/>
      <c r="F19" s="43"/>
      <c r="G19" s="43"/>
      <c r="H19" s="43"/>
      <c r="I19" s="43"/>
      <c r="J19" s="43">
        <v>9.6199999999999992</v>
      </c>
      <c r="K19" s="43"/>
      <c r="L19" s="43"/>
      <c r="M19" s="43"/>
      <c r="N19" s="43"/>
      <c r="O19" s="43"/>
      <c r="P19" s="40">
        <v>9.6199999999999992</v>
      </c>
      <c r="Q19" s="40">
        <f>P19</f>
        <v>9.6199999999999992</v>
      </c>
    </row>
    <row r="20" spans="1:27" x14ac:dyDescent="0.3">
      <c r="A20" s="33">
        <v>44322</v>
      </c>
      <c r="B20" t="s">
        <v>66</v>
      </c>
      <c r="C20" t="s">
        <v>67</v>
      </c>
      <c r="D20" s="43"/>
      <c r="E20" s="43"/>
      <c r="F20" s="43"/>
      <c r="G20" s="43"/>
      <c r="H20" s="43"/>
      <c r="I20" s="43"/>
      <c r="J20" s="43"/>
      <c r="K20" s="43">
        <v>6.41</v>
      </c>
      <c r="L20" s="43"/>
      <c r="M20" s="43"/>
      <c r="N20" s="43"/>
      <c r="O20" s="43"/>
      <c r="P20" s="40">
        <v>6.41</v>
      </c>
      <c r="Q20" s="45">
        <f>K20</f>
        <v>6.41</v>
      </c>
    </row>
    <row r="21" spans="1:27" x14ac:dyDescent="0.3">
      <c r="A21" s="33">
        <v>44326</v>
      </c>
      <c r="B21" t="s">
        <v>80</v>
      </c>
      <c r="C21" t="s">
        <v>58</v>
      </c>
      <c r="D21" s="43"/>
      <c r="E21" s="43"/>
      <c r="F21" s="43"/>
      <c r="G21" s="43"/>
      <c r="H21" s="43"/>
      <c r="I21" s="43"/>
      <c r="J21" s="43"/>
      <c r="K21" s="43">
        <v>39.340000000000003</v>
      </c>
      <c r="L21" s="43"/>
      <c r="M21" s="43"/>
      <c r="N21" s="43"/>
      <c r="O21" s="43"/>
      <c r="P21" s="40">
        <v>39.340000000000003</v>
      </c>
      <c r="V21" s="43">
        <f>K21</f>
        <v>39.340000000000003</v>
      </c>
    </row>
    <row r="22" spans="1:27" x14ac:dyDescent="0.3">
      <c r="A22" s="33">
        <v>44352</v>
      </c>
      <c r="B22" t="s">
        <v>66</v>
      </c>
      <c r="C22" t="s">
        <v>67</v>
      </c>
      <c r="D22" s="43"/>
      <c r="E22" s="43"/>
      <c r="F22" s="43"/>
      <c r="G22" s="43"/>
      <c r="H22" s="43"/>
      <c r="I22" s="43"/>
      <c r="J22" s="43"/>
      <c r="K22" s="43"/>
      <c r="L22" s="43">
        <v>6.41</v>
      </c>
      <c r="M22" s="43"/>
      <c r="N22" s="43"/>
      <c r="O22" s="43"/>
      <c r="P22" s="40">
        <v>6.41</v>
      </c>
      <c r="Q22" s="43">
        <f>L22</f>
        <v>6.41</v>
      </c>
    </row>
    <row r="23" spans="1:27" x14ac:dyDescent="0.3">
      <c r="A23" s="33">
        <v>44382</v>
      </c>
      <c r="B23" t="s">
        <v>66</v>
      </c>
      <c r="C23" t="s">
        <v>67</v>
      </c>
      <c r="D23" s="43"/>
      <c r="E23" s="43"/>
      <c r="F23" s="43"/>
      <c r="G23" s="43"/>
      <c r="H23" s="43"/>
      <c r="I23" s="43"/>
      <c r="J23" s="43"/>
      <c r="K23" s="43"/>
      <c r="L23" s="43"/>
      <c r="M23" s="43">
        <v>10.69</v>
      </c>
      <c r="N23" s="43"/>
      <c r="O23" s="43"/>
      <c r="P23" s="40">
        <v>10.69</v>
      </c>
      <c r="Q23" s="43">
        <f>M23</f>
        <v>10.69</v>
      </c>
    </row>
    <row r="24" spans="1:27" x14ac:dyDescent="0.3">
      <c r="A24" s="33">
        <v>44396</v>
      </c>
      <c r="B24" t="s">
        <v>253</v>
      </c>
      <c r="C24" t="s">
        <v>62</v>
      </c>
      <c r="D24" s="43"/>
      <c r="E24" s="43"/>
      <c r="F24" s="43"/>
      <c r="G24" s="43"/>
      <c r="H24" s="43"/>
      <c r="I24" s="43"/>
      <c r="J24" s="43"/>
      <c r="K24" s="43"/>
      <c r="L24" s="43"/>
      <c r="M24" s="43">
        <v>11.97</v>
      </c>
      <c r="N24" s="43"/>
      <c r="O24" s="43"/>
      <c r="P24" s="40">
        <v>11.97</v>
      </c>
      <c r="Y24" s="43">
        <f>M24</f>
        <v>11.97</v>
      </c>
    </row>
    <row r="25" spans="1:27" x14ac:dyDescent="0.3">
      <c r="A25" s="33">
        <v>44403</v>
      </c>
      <c r="B25" t="s">
        <v>251</v>
      </c>
      <c r="C25" t="s">
        <v>58</v>
      </c>
      <c r="D25" s="43"/>
      <c r="E25" s="43"/>
      <c r="F25" s="43"/>
      <c r="G25" s="43"/>
      <c r="H25" s="43"/>
      <c r="I25" s="43"/>
      <c r="J25" s="43"/>
      <c r="K25" s="43"/>
      <c r="L25" s="43"/>
      <c r="M25" s="43">
        <v>384</v>
      </c>
      <c r="N25" s="43"/>
      <c r="O25" s="43"/>
      <c r="P25" s="40">
        <v>384</v>
      </c>
      <c r="V25" s="43">
        <f>M25</f>
        <v>384</v>
      </c>
    </row>
    <row r="26" spans="1:27" x14ac:dyDescent="0.3">
      <c r="A26" s="33">
        <v>44413</v>
      </c>
      <c r="B26" t="s">
        <v>66</v>
      </c>
      <c r="C26" t="s">
        <v>58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>
        <v>14.97</v>
      </c>
      <c r="O26" s="43"/>
      <c r="P26" s="40">
        <v>14.97</v>
      </c>
      <c r="Q26" s="43">
        <f>N26</f>
        <v>14.97</v>
      </c>
    </row>
    <row r="27" spans="1:27" x14ac:dyDescent="0.3">
      <c r="A27" s="33">
        <v>44444</v>
      </c>
      <c r="B27" t="s">
        <v>66</v>
      </c>
      <c r="C27" t="s">
        <v>58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>
        <v>16.04</v>
      </c>
      <c r="P27" s="40">
        <v>16.04</v>
      </c>
      <c r="Q27" s="43">
        <f>O27</f>
        <v>16.04</v>
      </c>
    </row>
    <row r="28" spans="1:27" x14ac:dyDescent="0.3">
      <c r="A28" s="33">
        <v>44448</v>
      </c>
      <c r="B28" t="s">
        <v>260</v>
      </c>
      <c r="C28" t="s">
        <v>58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>
        <v>134.65</v>
      </c>
      <c r="P28" s="40">
        <v>134.65</v>
      </c>
      <c r="S28" s="43">
        <f>O28</f>
        <v>134.65</v>
      </c>
    </row>
    <row r="29" spans="1:27" x14ac:dyDescent="0.3">
      <c r="A29" s="33">
        <v>44451</v>
      </c>
      <c r="B29" t="s">
        <v>259</v>
      </c>
      <c r="C29" t="s">
        <v>58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>
        <v>14.99</v>
      </c>
      <c r="P29" s="40">
        <v>14.99</v>
      </c>
      <c r="V29" s="43">
        <f>O29</f>
        <v>14.99</v>
      </c>
    </row>
    <row r="30" spans="1:27" x14ac:dyDescent="0.3">
      <c r="A30" s="33">
        <v>44462</v>
      </c>
      <c r="B30" t="s">
        <v>258</v>
      </c>
      <c r="C30" t="s">
        <v>58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v>322</v>
      </c>
      <c r="P30" s="40">
        <v>322</v>
      </c>
      <c r="Z30" s="43">
        <f>O30</f>
        <v>322</v>
      </c>
    </row>
    <row r="31" spans="1:27" x14ac:dyDescent="0.3">
      <c r="A31" s="33">
        <v>44469</v>
      </c>
      <c r="B31" t="s">
        <v>257</v>
      </c>
      <c r="C31" t="s">
        <v>62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>
        <v>23.51</v>
      </c>
      <c r="P31" s="40">
        <v>23.51</v>
      </c>
      <c r="Y31" s="43">
        <f>O31</f>
        <v>23.51</v>
      </c>
    </row>
    <row r="32" spans="1:27" x14ac:dyDescent="0.3">
      <c r="A32" s="32" t="s">
        <v>53</v>
      </c>
      <c r="D32" s="43">
        <v>73.740000000000009</v>
      </c>
      <c r="E32" s="43">
        <v>166.91</v>
      </c>
      <c r="F32" s="43">
        <v>162.88999999999999</v>
      </c>
      <c r="G32" s="43">
        <v>209.28</v>
      </c>
      <c r="H32" s="43">
        <v>144.44</v>
      </c>
      <c r="I32" s="43">
        <v>1243.76</v>
      </c>
      <c r="J32" s="43">
        <v>9.6199999999999992</v>
      </c>
      <c r="K32" s="43">
        <f>SUM(K20:K21)</f>
        <v>45.75</v>
      </c>
      <c r="L32" s="43">
        <f>SUM(L22)</f>
        <v>6.41</v>
      </c>
      <c r="M32" s="43">
        <f>SUM(M23:M25)</f>
        <v>406.66</v>
      </c>
      <c r="N32" s="43">
        <f>SUM(N26)</f>
        <v>14.97</v>
      </c>
      <c r="O32" s="43">
        <f>SUM(O27:O31)</f>
        <v>511.19</v>
      </c>
      <c r="P32" s="40">
        <f>SUM(P2:P31)</f>
        <v>2995.6199999999994</v>
      </c>
      <c r="Q32" s="40">
        <f>SUM(Q2:Q31)</f>
        <v>106.88</v>
      </c>
      <c r="R32" s="40">
        <f t="shared" ref="R32:Z32" si="0">SUM(R2:R31)</f>
        <v>280.25</v>
      </c>
      <c r="S32" s="40">
        <f t="shared" si="0"/>
        <v>295.14999999999998</v>
      </c>
      <c r="T32" s="40">
        <f t="shared" si="0"/>
        <v>131.80000000000001</v>
      </c>
      <c r="U32" s="40">
        <f t="shared" si="0"/>
        <v>105.99000000000001</v>
      </c>
      <c r="V32" s="40">
        <f t="shared" si="0"/>
        <v>1234.5800000000002</v>
      </c>
      <c r="W32" s="40">
        <f t="shared" si="0"/>
        <v>136.96</v>
      </c>
      <c r="X32" s="40">
        <f t="shared" si="0"/>
        <v>346.53</v>
      </c>
      <c r="Y32" s="40">
        <f t="shared" si="0"/>
        <v>35.480000000000004</v>
      </c>
      <c r="Z32" s="40">
        <f t="shared" si="0"/>
        <v>322</v>
      </c>
      <c r="AA32" s="40">
        <f>SUM(Q32:Z32)</f>
        <v>2995.6200000000003</v>
      </c>
    </row>
    <row r="33" spans="1:17" x14ac:dyDescent="0.3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43"/>
    </row>
  </sheetData>
  <mergeCells count="1">
    <mergeCell ref="A33:P3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FA6D-4EE6-47BB-B6EC-05FE6F59A39E}">
  <dimension ref="A1:AA66"/>
  <sheetViews>
    <sheetView topLeftCell="A34" workbookViewId="0">
      <selection activeCell="S6" sqref="S6"/>
    </sheetView>
  </sheetViews>
  <sheetFormatPr defaultRowHeight="14.4" x14ac:dyDescent="0.3"/>
  <cols>
    <col min="1" max="1" width="12.33203125" customWidth="1"/>
    <col min="2" max="2" width="11.6640625" customWidth="1"/>
    <col min="4" max="4" width="8.88671875" style="35"/>
    <col min="6" max="6" width="18.5546875" customWidth="1"/>
    <col min="7" max="7" width="4.33203125" customWidth="1"/>
    <col min="9" max="9" width="4" customWidth="1"/>
    <col min="10" max="10" width="3.88671875" customWidth="1"/>
    <col min="11" max="26" width="6.77734375" customWidth="1"/>
  </cols>
  <sheetData>
    <row r="1" spans="1:27" s="36" customFormat="1" x14ac:dyDescent="0.3">
      <c r="A1" s="36" t="s">
        <v>81</v>
      </c>
      <c r="B1" s="36" t="s">
        <v>82</v>
      </c>
      <c r="C1" s="36" t="s">
        <v>83</v>
      </c>
      <c r="D1" s="37" t="s">
        <v>84</v>
      </c>
      <c r="E1" s="36" t="s">
        <v>85</v>
      </c>
      <c r="F1" s="36" t="s">
        <v>86</v>
      </c>
      <c r="G1" s="36" t="s">
        <v>230</v>
      </c>
      <c r="H1" s="36" t="s">
        <v>87</v>
      </c>
      <c r="I1" s="36" t="s">
        <v>88</v>
      </c>
      <c r="J1" s="36" t="s">
        <v>89</v>
      </c>
      <c r="K1" s="36" t="s">
        <v>90</v>
      </c>
      <c r="L1" s="36" t="s">
        <v>91</v>
      </c>
      <c r="M1" s="36" t="s">
        <v>92</v>
      </c>
      <c r="N1" s="36" t="s">
        <v>93</v>
      </c>
      <c r="O1" s="36" t="s">
        <v>94</v>
      </c>
      <c r="P1" s="36" t="s">
        <v>95</v>
      </c>
      <c r="Q1" s="36" t="s">
        <v>96</v>
      </c>
      <c r="R1" s="36" t="s">
        <v>97</v>
      </c>
      <c r="S1" s="36" t="s">
        <v>98</v>
      </c>
      <c r="T1" s="36" t="s">
        <v>99</v>
      </c>
      <c r="U1" s="36" t="s">
        <v>100</v>
      </c>
      <c r="V1" s="36" t="s">
        <v>101</v>
      </c>
      <c r="W1" s="36" t="s">
        <v>90</v>
      </c>
      <c r="X1" s="36" t="s">
        <v>91</v>
      </c>
      <c r="Y1" s="36" t="s">
        <v>92</v>
      </c>
      <c r="Z1" s="36" t="s">
        <v>102</v>
      </c>
    </row>
    <row r="2" spans="1:27" x14ac:dyDescent="0.3">
      <c r="A2" t="s">
        <v>103</v>
      </c>
      <c r="B2" t="s">
        <v>104</v>
      </c>
      <c r="C2" s="34">
        <v>44094</v>
      </c>
      <c r="D2" s="35">
        <v>150</v>
      </c>
      <c r="E2" t="s">
        <v>105</v>
      </c>
      <c r="G2">
        <v>1</v>
      </c>
      <c r="H2">
        <v>1</v>
      </c>
      <c r="K2" s="38"/>
      <c r="L2" s="38"/>
      <c r="M2" s="38">
        <v>150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x14ac:dyDescent="0.3">
      <c r="A3" t="s">
        <v>103</v>
      </c>
      <c r="B3" t="s">
        <v>106</v>
      </c>
      <c r="C3" s="34">
        <v>44121</v>
      </c>
      <c r="D3" s="35">
        <v>150</v>
      </c>
      <c r="E3" t="s">
        <v>105</v>
      </c>
      <c r="G3">
        <v>1</v>
      </c>
      <c r="H3">
        <v>1</v>
      </c>
      <c r="K3" s="38"/>
      <c r="L3" s="38"/>
      <c r="M3" s="38"/>
      <c r="N3" s="38">
        <v>150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3">
      <c r="A4" t="s">
        <v>107</v>
      </c>
      <c r="B4" t="s">
        <v>108</v>
      </c>
      <c r="C4" s="34">
        <v>44144</v>
      </c>
      <c r="D4" s="35">
        <v>43</v>
      </c>
      <c r="E4" t="s">
        <v>109</v>
      </c>
      <c r="F4" t="s">
        <v>110</v>
      </c>
      <c r="G4">
        <v>1</v>
      </c>
      <c r="H4">
        <v>1</v>
      </c>
      <c r="K4" s="38"/>
      <c r="L4" s="38"/>
      <c r="M4" s="38"/>
      <c r="N4" s="38"/>
      <c r="O4" s="38">
        <v>43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x14ac:dyDescent="0.3">
      <c r="A5" t="s">
        <v>111</v>
      </c>
      <c r="B5" t="s">
        <v>112</v>
      </c>
      <c r="C5" s="34">
        <v>44173</v>
      </c>
      <c r="D5" s="35">
        <v>150</v>
      </c>
      <c r="E5" t="s">
        <v>113</v>
      </c>
      <c r="G5">
        <v>1</v>
      </c>
      <c r="H5">
        <v>1</v>
      </c>
      <c r="I5">
        <v>1</v>
      </c>
      <c r="K5" s="38"/>
      <c r="L5" s="38"/>
      <c r="M5" s="38"/>
      <c r="N5" s="38"/>
      <c r="O5" s="38"/>
      <c r="P5" s="38">
        <v>150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x14ac:dyDescent="0.3">
      <c r="A6" t="s">
        <v>114</v>
      </c>
      <c r="B6" t="s">
        <v>115</v>
      </c>
      <c r="C6" s="34">
        <v>44109</v>
      </c>
      <c r="D6" s="35">
        <v>150</v>
      </c>
      <c r="E6" t="s">
        <v>105</v>
      </c>
      <c r="G6">
        <v>1</v>
      </c>
      <c r="H6">
        <v>1</v>
      </c>
      <c r="K6" s="38"/>
      <c r="L6" s="38"/>
      <c r="M6" s="38"/>
      <c r="N6" s="38">
        <v>150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x14ac:dyDescent="0.3">
      <c r="A7" t="s">
        <v>116</v>
      </c>
      <c r="B7" t="s">
        <v>117</v>
      </c>
      <c r="C7" s="34">
        <v>44173</v>
      </c>
      <c r="D7" s="35">
        <v>150</v>
      </c>
      <c r="E7" t="s">
        <v>113</v>
      </c>
      <c r="G7">
        <v>1</v>
      </c>
      <c r="H7">
        <v>1</v>
      </c>
      <c r="I7">
        <v>1</v>
      </c>
      <c r="K7" s="38"/>
      <c r="L7" s="38"/>
      <c r="M7" s="38"/>
      <c r="N7" s="38"/>
      <c r="O7" s="38"/>
      <c r="P7" s="38">
        <v>150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x14ac:dyDescent="0.3">
      <c r="A8" t="s">
        <v>118</v>
      </c>
      <c r="B8" t="s">
        <v>119</v>
      </c>
      <c r="C8" s="34">
        <v>44109</v>
      </c>
      <c r="D8" s="35">
        <v>150</v>
      </c>
      <c r="E8" t="s">
        <v>105</v>
      </c>
      <c r="G8">
        <v>1</v>
      </c>
      <c r="H8">
        <v>1</v>
      </c>
      <c r="K8" s="38"/>
      <c r="L8" s="38"/>
      <c r="M8" s="38"/>
      <c r="N8" s="38">
        <v>150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x14ac:dyDescent="0.3">
      <c r="A9" t="s">
        <v>120</v>
      </c>
      <c r="B9" t="s">
        <v>121</v>
      </c>
      <c r="C9" s="34">
        <v>44036</v>
      </c>
      <c r="D9" s="35">
        <v>150</v>
      </c>
      <c r="E9" t="s">
        <v>105</v>
      </c>
      <c r="G9">
        <v>1</v>
      </c>
      <c r="H9">
        <v>1</v>
      </c>
      <c r="K9" s="38">
        <v>150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x14ac:dyDescent="0.3">
      <c r="A10" t="s">
        <v>122</v>
      </c>
      <c r="B10" t="s">
        <v>123</v>
      </c>
      <c r="C10" s="34">
        <v>44116</v>
      </c>
      <c r="D10" s="35">
        <v>150</v>
      </c>
      <c r="E10" t="s">
        <v>105</v>
      </c>
      <c r="G10">
        <v>1</v>
      </c>
      <c r="H10">
        <v>1</v>
      </c>
      <c r="K10" s="38"/>
      <c r="L10" s="38"/>
      <c r="M10" s="38"/>
      <c r="N10" s="38">
        <v>150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x14ac:dyDescent="0.3">
      <c r="A11" t="s">
        <v>124</v>
      </c>
      <c r="B11" t="s">
        <v>125</v>
      </c>
      <c r="C11" s="34">
        <v>44102</v>
      </c>
      <c r="D11" s="35">
        <v>150</v>
      </c>
      <c r="E11" t="s">
        <v>105</v>
      </c>
      <c r="G11">
        <v>1</v>
      </c>
      <c r="H11">
        <v>1</v>
      </c>
      <c r="K11" s="38"/>
      <c r="L11" s="38"/>
      <c r="M11" s="38">
        <v>150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x14ac:dyDescent="0.3">
      <c r="A12" t="s">
        <v>126</v>
      </c>
      <c r="B12" t="s">
        <v>127</v>
      </c>
      <c r="C12" s="34">
        <v>44214</v>
      </c>
      <c r="D12" s="35">
        <v>43</v>
      </c>
      <c r="E12" t="s">
        <v>109</v>
      </c>
      <c r="F12" t="s">
        <v>110</v>
      </c>
      <c r="G12">
        <v>1</v>
      </c>
      <c r="H12">
        <v>1</v>
      </c>
      <c r="K12" s="38"/>
      <c r="L12" s="38"/>
      <c r="M12" s="38"/>
      <c r="N12" s="38"/>
      <c r="O12" s="38"/>
      <c r="P12" s="38"/>
      <c r="Q12" s="38">
        <v>43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x14ac:dyDescent="0.3">
      <c r="A13" t="s">
        <v>128</v>
      </c>
      <c r="B13" t="s">
        <v>129</v>
      </c>
      <c r="C13" s="34">
        <v>44173</v>
      </c>
      <c r="D13" s="35">
        <v>43</v>
      </c>
      <c r="E13" t="s">
        <v>109</v>
      </c>
      <c r="F13" t="s">
        <v>110</v>
      </c>
      <c r="G13">
        <v>1</v>
      </c>
      <c r="H13">
        <v>1</v>
      </c>
      <c r="K13" s="38"/>
      <c r="L13" s="38"/>
      <c r="M13" s="38"/>
      <c r="N13" s="38"/>
      <c r="O13" s="38"/>
      <c r="P13" s="38">
        <v>43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x14ac:dyDescent="0.3">
      <c r="A14" t="s">
        <v>130</v>
      </c>
      <c r="B14" t="s">
        <v>131</v>
      </c>
      <c r="C14" s="34">
        <v>44285</v>
      </c>
      <c r="D14" s="35">
        <v>43</v>
      </c>
      <c r="E14" t="s">
        <v>113</v>
      </c>
      <c r="G14">
        <v>1</v>
      </c>
      <c r="H14">
        <v>1</v>
      </c>
      <c r="J14">
        <v>1</v>
      </c>
      <c r="K14" s="38"/>
      <c r="L14" s="38"/>
      <c r="M14" s="38"/>
      <c r="N14" s="38"/>
      <c r="O14" s="38"/>
      <c r="P14" s="38"/>
      <c r="Q14" s="38"/>
      <c r="R14" s="38"/>
      <c r="S14" s="38">
        <v>43</v>
      </c>
      <c r="T14" s="38"/>
      <c r="U14" s="38"/>
      <c r="V14" s="38"/>
      <c r="W14" s="38"/>
      <c r="X14" s="38"/>
      <c r="Y14" s="38"/>
      <c r="Z14" s="38"/>
      <c r="AA14" s="38"/>
    </row>
    <row r="15" spans="1:27" x14ac:dyDescent="0.3">
      <c r="A15" t="s">
        <v>132</v>
      </c>
      <c r="B15" t="s">
        <v>133</v>
      </c>
      <c r="C15" s="34">
        <v>44298</v>
      </c>
      <c r="D15" s="35">
        <v>150</v>
      </c>
      <c r="E15" t="s">
        <v>109</v>
      </c>
      <c r="G15">
        <v>1</v>
      </c>
      <c r="H15">
        <v>1</v>
      </c>
      <c r="K15" s="38"/>
      <c r="L15" s="38"/>
      <c r="M15" s="38"/>
      <c r="N15" s="38"/>
      <c r="O15" s="38"/>
      <c r="P15" s="38"/>
      <c r="Q15" s="38"/>
      <c r="R15" s="38"/>
      <c r="S15" s="38"/>
      <c r="T15" s="38">
        <v>150</v>
      </c>
      <c r="U15" s="38"/>
      <c r="V15" s="38"/>
      <c r="W15" s="38"/>
      <c r="X15" s="38"/>
      <c r="Y15" s="38"/>
      <c r="Z15" s="38"/>
      <c r="AA15" s="38"/>
    </row>
    <row r="16" spans="1:27" x14ac:dyDescent="0.3">
      <c r="A16" t="s">
        <v>134</v>
      </c>
      <c r="B16" t="s">
        <v>135</v>
      </c>
      <c r="C16" s="34"/>
      <c r="D16" s="35">
        <v>0</v>
      </c>
      <c r="F16" t="s">
        <v>136</v>
      </c>
      <c r="G16">
        <v>1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x14ac:dyDescent="0.3">
      <c r="A17" t="s">
        <v>137</v>
      </c>
      <c r="B17" t="s">
        <v>138</v>
      </c>
      <c r="C17" s="34">
        <v>44133</v>
      </c>
      <c r="D17" s="35">
        <v>150</v>
      </c>
      <c r="E17" t="s">
        <v>105</v>
      </c>
      <c r="G17">
        <v>1</v>
      </c>
      <c r="H17">
        <v>1</v>
      </c>
      <c r="K17" s="38"/>
      <c r="L17" s="38"/>
      <c r="M17" s="38"/>
      <c r="N17" s="38">
        <v>150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x14ac:dyDescent="0.3">
      <c r="A18" t="s">
        <v>139</v>
      </c>
      <c r="B18" t="s">
        <v>140</v>
      </c>
      <c r="C18" s="34">
        <v>44036</v>
      </c>
      <c r="D18" s="35">
        <v>150</v>
      </c>
      <c r="E18" t="s">
        <v>105</v>
      </c>
      <c r="G18">
        <v>1</v>
      </c>
      <c r="H18">
        <v>1</v>
      </c>
      <c r="K18" s="38">
        <v>150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x14ac:dyDescent="0.3">
      <c r="A19" t="s">
        <v>141</v>
      </c>
      <c r="B19" t="s">
        <v>142</v>
      </c>
      <c r="C19" s="34">
        <v>44114</v>
      </c>
      <c r="D19" s="35">
        <v>150</v>
      </c>
      <c r="E19" t="s">
        <v>105</v>
      </c>
      <c r="G19">
        <v>1</v>
      </c>
      <c r="H19">
        <v>1</v>
      </c>
      <c r="K19" s="38"/>
      <c r="L19" s="38"/>
      <c r="M19" s="38"/>
      <c r="N19" s="38">
        <v>150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x14ac:dyDescent="0.3">
      <c r="A20" t="s">
        <v>143</v>
      </c>
      <c r="B20" t="s">
        <v>144</v>
      </c>
      <c r="C20" s="34">
        <v>44073</v>
      </c>
      <c r="D20" s="35">
        <v>150</v>
      </c>
      <c r="E20" t="s">
        <v>105</v>
      </c>
      <c r="G20">
        <v>1</v>
      </c>
      <c r="H20">
        <v>1</v>
      </c>
      <c r="K20" s="38"/>
      <c r="L20" s="38">
        <v>150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x14ac:dyDescent="0.3">
      <c r="A21" t="s">
        <v>145</v>
      </c>
      <c r="B21" t="s">
        <v>146</v>
      </c>
      <c r="C21" s="34">
        <v>44065</v>
      </c>
      <c r="D21" s="35">
        <v>150</v>
      </c>
      <c r="E21" t="s">
        <v>105</v>
      </c>
      <c r="G21">
        <v>1</v>
      </c>
      <c r="H21">
        <v>1</v>
      </c>
      <c r="K21" s="38"/>
      <c r="L21" s="38">
        <v>150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3">
      <c r="A22" t="s">
        <v>147</v>
      </c>
      <c r="B22" t="s">
        <v>148</v>
      </c>
      <c r="C22" s="34">
        <v>44094</v>
      </c>
      <c r="D22" s="35">
        <v>150</v>
      </c>
      <c r="E22" t="s">
        <v>105</v>
      </c>
      <c r="G22">
        <v>1</v>
      </c>
      <c r="H22">
        <v>1</v>
      </c>
      <c r="K22" s="38"/>
      <c r="L22" s="38"/>
      <c r="M22" s="38">
        <v>150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x14ac:dyDescent="0.3">
      <c r="A23" t="s">
        <v>149</v>
      </c>
      <c r="B23" t="s">
        <v>150</v>
      </c>
      <c r="C23" s="34">
        <v>44044</v>
      </c>
      <c r="D23" s="35">
        <v>150</v>
      </c>
      <c r="E23" t="s">
        <v>105</v>
      </c>
      <c r="G23">
        <v>1</v>
      </c>
      <c r="H23">
        <v>1</v>
      </c>
      <c r="K23" s="38"/>
      <c r="L23" s="38">
        <v>150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x14ac:dyDescent="0.3">
      <c r="A24" t="s">
        <v>151</v>
      </c>
      <c r="B24" t="s">
        <v>152</v>
      </c>
      <c r="C24" s="34">
        <v>44144</v>
      </c>
      <c r="D24" s="35">
        <v>43</v>
      </c>
      <c r="E24" t="s">
        <v>109</v>
      </c>
      <c r="F24" t="s">
        <v>110</v>
      </c>
      <c r="G24">
        <v>1</v>
      </c>
      <c r="H24">
        <v>1</v>
      </c>
      <c r="K24" s="38"/>
      <c r="L24" s="38"/>
      <c r="M24" s="38"/>
      <c r="N24" s="38"/>
      <c r="O24" s="38">
        <v>43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x14ac:dyDescent="0.3">
      <c r="A25" t="s">
        <v>153</v>
      </c>
      <c r="B25" t="s">
        <v>154</v>
      </c>
      <c r="C25" s="34">
        <v>44060</v>
      </c>
      <c r="D25" s="35">
        <v>150</v>
      </c>
      <c r="E25" t="s">
        <v>105</v>
      </c>
      <c r="G25">
        <v>1</v>
      </c>
      <c r="H25">
        <v>1</v>
      </c>
      <c r="K25" s="38"/>
      <c r="L25" s="38">
        <v>150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x14ac:dyDescent="0.3">
      <c r="A26" t="s">
        <v>155</v>
      </c>
      <c r="B26" t="s">
        <v>156</v>
      </c>
      <c r="C26" s="34">
        <v>44173</v>
      </c>
      <c r="D26" s="35">
        <v>150</v>
      </c>
      <c r="E26" t="s">
        <v>113</v>
      </c>
      <c r="G26">
        <v>1</v>
      </c>
      <c r="H26">
        <v>1</v>
      </c>
      <c r="I26">
        <v>1</v>
      </c>
      <c r="K26" s="38"/>
      <c r="L26" s="38"/>
      <c r="M26" s="38"/>
      <c r="N26" s="38"/>
      <c r="O26" s="38"/>
      <c r="P26" s="38">
        <v>150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x14ac:dyDescent="0.3">
      <c r="A27" t="s">
        <v>157</v>
      </c>
      <c r="B27" t="s">
        <v>158</v>
      </c>
      <c r="C27" s="34">
        <v>44114</v>
      </c>
      <c r="D27" s="35">
        <v>150</v>
      </c>
      <c r="E27" t="s">
        <v>159</v>
      </c>
      <c r="G27">
        <v>1</v>
      </c>
      <c r="H27">
        <v>1</v>
      </c>
      <c r="K27" s="38"/>
      <c r="L27" s="38"/>
      <c r="M27" s="38"/>
      <c r="N27" s="38">
        <v>150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3">
      <c r="A28" t="s">
        <v>160</v>
      </c>
      <c r="B28" t="s">
        <v>161</v>
      </c>
      <c r="C28" s="34">
        <v>44285</v>
      </c>
      <c r="D28" s="35">
        <v>43</v>
      </c>
      <c r="E28" t="s">
        <v>113</v>
      </c>
      <c r="G28">
        <v>1</v>
      </c>
      <c r="H28">
        <v>1</v>
      </c>
      <c r="J28">
        <v>1</v>
      </c>
      <c r="K28" s="38"/>
      <c r="L28" s="38"/>
      <c r="M28" s="38"/>
      <c r="N28" s="38"/>
      <c r="O28" s="38"/>
      <c r="P28" s="38"/>
      <c r="Q28" s="38"/>
      <c r="R28" s="38"/>
      <c r="S28" s="38">
        <v>43</v>
      </c>
      <c r="T28" s="38"/>
      <c r="U28" s="38"/>
      <c r="V28" s="38"/>
      <c r="W28" s="38"/>
      <c r="X28" s="38"/>
      <c r="Y28" s="38"/>
      <c r="Z28" s="38"/>
      <c r="AA28" s="38"/>
    </row>
    <row r="29" spans="1:27" x14ac:dyDescent="0.3">
      <c r="A29" t="s">
        <v>162</v>
      </c>
      <c r="B29" t="s">
        <v>163</v>
      </c>
      <c r="C29" s="34">
        <v>44088</v>
      </c>
      <c r="D29" s="35">
        <v>150</v>
      </c>
      <c r="E29" t="s">
        <v>105</v>
      </c>
      <c r="G29">
        <v>1</v>
      </c>
      <c r="H29">
        <v>1</v>
      </c>
      <c r="K29" s="38"/>
      <c r="L29" s="38"/>
      <c r="M29" s="38">
        <v>150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3">
      <c r="A30" t="s">
        <v>164</v>
      </c>
      <c r="B30" t="s">
        <v>165</v>
      </c>
      <c r="C30" s="34">
        <v>44082</v>
      </c>
      <c r="D30" s="35">
        <v>98</v>
      </c>
      <c r="E30" t="s">
        <v>105</v>
      </c>
      <c r="G30">
        <v>1</v>
      </c>
      <c r="H30">
        <v>1</v>
      </c>
      <c r="K30" s="38"/>
      <c r="L30" s="38"/>
      <c r="M30" s="38">
        <v>98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x14ac:dyDescent="0.3">
      <c r="A31" t="s">
        <v>166</v>
      </c>
      <c r="B31" t="s">
        <v>167</v>
      </c>
      <c r="C31" s="34">
        <v>44144</v>
      </c>
      <c r="D31" s="35">
        <v>43</v>
      </c>
      <c r="E31" t="s">
        <v>109</v>
      </c>
      <c r="F31" t="s">
        <v>110</v>
      </c>
      <c r="G31">
        <v>1</v>
      </c>
      <c r="H31">
        <v>1</v>
      </c>
      <c r="K31" s="38"/>
      <c r="L31" s="38"/>
      <c r="M31" s="38"/>
      <c r="N31" s="38"/>
      <c r="O31" s="38">
        <v>43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x14ac:dyDescent="0.3">
      <c r="A32" t="s">
        <v>168</v>
      </c>
      <c r="B32" t="s">
        <v>169</v>
      </c>
      <c r="C32" s="34">
        <v>44114</v>
      </c>
      <c r="D32" s="35">
        <v>150</v>
      </c>
      <c r="E32" t="s">
        <v>159</v>
      </c>
      <c r="G32">
        <v>1</v>
      </c>
      <c r="H32">
        <v>1</v>
      </c>
      <c r="K32" s="38"/>
      <c r="L32" s="38"/>
      <c r="M32" s="38"/>
      <c r="N32" s="38">
        <v>150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x14ac:dyDescent="0.3">
      <c r="A33" t="s">
        <v>170</v>
      </c>
      <c r="B33" t="s">
        <v>171</v>
      </c>
      <c r="C33" s="34">
        <v>44214</v>
      </c>
      <c r="D33" s="35">
        <v>150</v>
      </c>
      <c r="E33" t="s">
        <v>109</v>
      </c>
      <c r="G33">
        <v>1</v>
      </c>
      <c r="H33">
        <v>1</v>
      </c>
      <c r="K33" s="38"/>
      <c r="L33" s="38"/>
      <c r="M33" s="38"/>
      <c r="N33" s="38"/>
      <c r="O33" s="38"/>
      <c r="P33" s="38"/>
      <c r="Q33" s="38">
        <v>150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x14ac:dyDescent="0.3">
      <c r="A34" t="s">
        <v>172</v>
      </c>
      <c r="B34" t="s">
        <v>173</v>
      </c>
      <c r="C34" s="34">
        <v>44285</v>
      </c>
      <c r="D34" s="35">
        <v>43</v>
      </c>
      <c r="E34" t="s">
        <v>113</v>
      </c>
      <c r="G34">
        <v>1</v>
      </c>
      <c r="H34">
        <v>1</v>
      </c>
      <c r="J34">
        <v>1</v>
      </c>
      <c r="K34" s="38"/>
      <c r="L34" s="38"/>
      <c r="M34" s="38"/>
      <c r="N34" s="38"/>
      <c r="O34" s="38"/>
      <c r="P34" s="38"/>
      <c r="Q34" s="38"/>
      <c r="R34" s="38"/>
      <c r="S34" s="38">
        <v>43</v>
      </c>
      <c r="T34" s="38"/>
      <c r="U34" s="38"/>
      <c r="V34" s="38"/>
      <c r="W34" s="38"/>
      <c r="X34" s="38"/>
      <c r="Y34" s="38"/>
      <c r="Z34" s="38"/>
      <c r="AA34" s="38"/>
    </row>
    <row r="35" spans="1:27" x14ac:dyDescent="0.3">
      <c r="A35" t="s">
        <v>174</v>
      </c>
      <c r="B35" t="s">
        <v>175</v>
      </c>
      <c r="C35" s="34">
        <v>44214</v>
      </c>
      <c r="D35" s="35">
        <v>43</v>
      </c>
      <c r="E35" t="s">
        <v>109</v>
      </c>
      <c r="F35" t="s">
        <v>110</v>
      </c>
      <c r="G35">
        <v>1</v>
      </c>
      <c r="H35">
        <v>1</v>
      </c>
      <c r="K35" s="38"/>
      <c r="L35" s="38"/>
      <c r="M35" s="38"/>
      <c r="N35" s="38"/>
      <c r="O35" s="38"/>
      <c r="P35" s="38"/>
      <c r="Q35" s="38">
        <v>43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x14ac:dyDescent="0.3">
      <c r="A36" t="s">
        <v>176</v>
      </c>
      <c r="B36" t="s">
        <v>135</v>
      </c>
      <c r="C36" s="34">
        <v>44038</v>
      </c>
      <c r="D36" s="35">
        <v>150</v>
      </c>
      <c r="E36" t="s">
        <v>105</v>
      </c>
      <c r="G36">
        <v>1</v>
      </c>
      <c r="H36">
        <v>1</v>
      </c>
      <c r="K36" s="38">
        <v>150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3">
      <c r="A37" t="s">
        <v>176</v>
      </c>
      <c r="B37" t="s">
        <v>177</v>
      </c>
      <c r="C37" s="34">
        <v>44038</v>
      </c>
      <c r="D37" s="35">
        <v>150</v>
      </c>
      <c r="E37" t="s">
        <v>105</v>
      </c>
      <c r="G37">
        <v>1</v>
      </c>
      <c r="H37">
        <v>1</v>
      </c>
      <c r="K37" s="38">
        <v>150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3">
      <c r="A38" t="s">
        <v>178</v>
      </c>
      <c r="B38" t="s">
        <v>179</v>
      </c>
      <c r="C38" s="34">
        <v>44285</v>
      </c>
      <c r="D38" s="35">
        <v>43</v>
      </c>
      <c r="E38" t="s">
        <v>113</v>
      </c>
      <c r="G38">
        <v>1</v>
      </c>
      <c r="H38">
        <v>1</v>
      </c>
      <c r="J38">
        <v>1</v>
      </c>
      <c r="K38" s="38"/>
      <c r="L38" s="38"/>
      <c r="M38" s="38"/>
      <c r="N38" s="38"/>
      <c r="O38" s="38"/>
      <c r="P38" s="38"/>
      <c r="Q38" s="38"/>
      <c r="R38" s="38"/>
      <c r="S38" s="38">
        <v>43</v>
      </c>
      <c r="T38" s="38"/>
      <c r="U38" s="38"/>
      <c r="V38" s="38"/>
      <c r="W38" s="38"/>
      <c r="X38" s="38"/>
      <c r="Y38" s="38"/>
      <c r="Z38" s="38"/>
      <c r="AA38" s="38"/>
    </row>
    <row r="39" spans="1:27" x14ac:dyDescent="0.3">
      <c r="A39" s="44" t="s">
        <v>180</v>
      </c>
      <c r="B39" t="s">
        <v>181</v>
      </c>
      <c r="C39" s="34">
        <v>44424</v>
      </c>
      <c r="D39" s="35">
        <v>43</v>
      </c>
      <c r="F39" t="s">
        <v>110</v>
      </c>
      <c r="G39">
        <v>1</v>
      </c>
      <c r="H39">
        <v>1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>
        <v>43</v>
      </c>
      <c r="Y39" s="38"/>
      <c r="Z39" s="38"/>
      <c r="AA39" s="38"/>
    </row>
    <row r="40" spans="1:27" x14ac:dyDescent="0.3">
      <c r="A40" t="s">
        <v>180</v>
      </c>
      <c r="B40" t="s">
        <v>182</v>
      </c>
      <c r="C40" s="34">
        <v>44088</v>
      </c>
      <c r="D40" s="35">
        <v>150</v>
      </c>
      <c r="E40" t="s">
        <v>109</v>
      </c>
      <c r="G40">
        <v>1</v>
      </c>
      <c r="H40">
        <v>1</v>
      </c>
      <c r="K40" s="38"/>
      <c r="L40" s="38"/>
      <c r="M40" s="38">
        <v>150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x14ac:dyDescent="0.3">
      <c r="A41" t="s">
        <v>183</v>
      </c>
      <c r="B41" t="s">
        <v>184</v>
      </c>
      <c r="C41" s="34">
        <v>44173</v>
      </c>
      <c r="D41" s="35">
        <v>150</v>
      </c>
      <c r="E41" t="s">
        <v>105</v>
      </c>
      <c r="G41">
        <v>1</v>
      </c>
      <c r="H41">
        <v>1</v>
      </c>
      <c r="K41" s="38"/>
      <c r="L41" s="38"/>
      <c r="M41" s="38"/>
      <c r="N41" s="38"/>
      <c r="O41" s="38"/>
      <c r="P41" s="38">
        <v>150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x14ac:dyDescent="0.3">
      <c r="A42" t="s">
        <v>185</v>
      </c>
      <c r="B42" t="s">
        <v>186</v>
      </c>
      <c r="C42" s="34">
        <v>44037</v>
      </c>
      <c r="D42" s="35">
        <v>150</v>
      </c>
      <c r="E42" t="s">
        <v>105</v>
      </c>
      <c r="G42">
        <v>1</v>
      </c>
      <c r="H42">
        <v>1</v>
      </c>
      <c r="K42" s="38">
        <v>150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x14ac:dyDescent="0.3">
      <c r="A43" t="s">
        <v>187</v>
      </c>
      <c r="B43" t="s">
        <v>188</v>
      </c>
      <c r="C43" s="34">
        <v>44173</v>
      </c>
      <c r="D43" s="35">
        <v>150</v>
      </c>
      <c r="E43" t="s">
        <v>113</v>
      </c>
      <c r="G43">
        <v>1</v>
      </c>
      <c r="H43">
        <v>1</v>
      </c>
      <c r="I43">
        <v>1</v>
      </c>
      <c r="K43" s="38"/>
      <c r="L43" s="38"/>
      <c r="M43" s="38"/>
      <c r="N43" s="38"/>
      <c r="O43" s="38"/>
      <c r="P43" s="38">
        <v>150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x14ac:dyDescent="0.3">
      <c r="A44" t="s">
        <v>189</v>
      </c>
      <c r="B44" t="s">
        <v>190</v>
      </c>
      <c r="C44" s="34">
        <v>44034</v>
      </c>
      <c r="D44" s="35">
        <v>150</v>
      </c>
      <c r="E44" t="s">
        <v>105</v>
      </c>
      <c r="G44">
        <v>1</v>
      </c>
      <c r="H44">
        <v>1</v>
      </c>
      <c r="K44" s="38">
        <v>150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3">
      <c r="A45" t="s">
        <v>191</v>
      </c>
      <c r="B45" t="s">
        <v>192</v>
      </c>
      <c r="C45" s="34">
        <v>44105</v>
      </c>
      <c r="D45" s="35">
        <v>150</v>
      </c>
      <c r="E45" t="s">
        <v>105</v>
      </c>
      <c r="G45">
        <v>1</v>
      </c>
      <c r="H45">
        <v>1</v>
      </c>
      <c r="K45" s="38"/>
      <c r="L45" s="38"/>
      <c r="M45" s="38"/>
      <c r="N45" s="38">
        <v>150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x14ac:dyDescent="0.3">
      <c r="A46" t="s">
        <v>193</v>
      </c>
      <c r="B46" t="s">
        <v>194</v>
      </c>
      <c r="C46" s="34">
        <v>44067</v>
      </c>
      <c r="D46" s="35">
        <v>150</v>
      </c>
      <c r="E46" t="s">
        <v>105</v>
      </c>
      <c r="G46">
        <v>1</v>
      </c>
      <c r="H46">
        <v>1</v>
      </c>
      <c r="K46" s="38"/>
      <c r="L46" s="38">
        <v>150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x14ac:dyDescent="0.3">
      <c r="A47" t="s">
        <v>195</v>
      </c>
      <c r="B47" t="s">
        <v>196</v>
      </c>
      <c r="C47" s="34">
        <v>44298</v>
      </c>
      <c r="D47" s="35">
        <v>150</v>
      </c>
      <c r="E47" t="s">
        <v>109</v>
      </c>
      <c r="G47">
        <v>1</v>
      </c>
      <c r="H47">
        <v>1</v>
      </c>
      <c r="K47" s="38"/>
      <c r="L47" s="38"/>
      <c r="M47" s="38"/>
      <c r="N47" s="38"/>
      <c r="O47" s="38"/>
      <c r="P47" s="38"/>
      <c r="Q47" s="38"/>
      <c r="R47" s="38"/>
      <c r="S47" s="38"/>
      <c r="T47" s="38">
        <v>150</v>
      </c>
      <c r="U47" s="38"/>
      <c r="V47" s="38"/>
      <c r="W47" s="38"/>
      <c r="X47" s="38"/>
      <c r="Y47" s="38"/>
      <c r="Z47" s="38"/>
      <c r="AA47" s="38"/>
    </row>
    <row r="48" spans="1:27" x14ac:dyDescent="0.3">
      <c r="A48" t="s">
        <v>197</v>
      </c>
      <c r="B48" t="s">
        <v>198</v>
      </c>
      <c r="C48" s="34">
        <v>44173</v>
      </c>
      <c r="D48" s="35">
        <v>150</v>
      </c>
      <c r="E48" t="s">
        <v>113</v>
      </c>
      <c r="G48">
        <v>1</v>
      </c>
      <c r="H48">
        <v>1</v>
      </c>
      <c r="I48">
        <v>1</v>
      </c>
      <c r="K48" s="38"/>
      <c r="L48" s="38"/>
      <c r="M48" s="38"/>
      <c r="N48" s="38"/>
      <c r="O48" s="38"/>
      <c r="P48" s="38">
        <v>150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x14ac:dyDescent="0.3">
      <c r="A49" t="s">
        <v>199</v>
      </c>
      <c r="B49" t="s">
        <v>200</v>
      </c>
      <c r="C49" s="34">
        <v>44144</v>
      </c>
      <c r="D49" s="35">
        <v>43</v>
      </c>
      <c r="E49" t="s">
        <v>109</v>
      </c>
      <c r="F49" t="s">
        <v>110</v>
      </c>
      <c r="G49">
        <v>1</v>
      </c>
      <c r="H49">
        <v>1</v>
      </c>
      <c r="K49" s="38"/>
      <c r="L49" s="38"/>
      <c r="M49" s="38"/>
      <c r="N49" s="38"/>
      <c r="O49" s="38">
        <v>43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x14ac:dyDescent="0.3">
      <c r="A50" t="s">
        <v>201</v>
      </c>
      <c r="B50" t="s">
        <v>202</v>
      </c>
      <c r="C50" s="34">
        <v>44048</v>
      </c>
      <c r="D50" s="35">
        <v>150</v>
      </c>
      <c r="E50" t="s">
        <v>105</v>
      </c>
      <c r="G50">
        <v>1</v>
      </c>
      <c r="H50">
        <v>1</v>
      </c>
      <c r="K50" s="38"/>
      <c r="L50" s="38">
        <v>150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x14ac:dyDescent="0.3">
      <c r="A51" t="s">
        <v>203</v>
      </c>
      <c r="B51" t="s">
        <v>204</v>
      </c>
      <c r="C51" s="34">
        <v>44114</v>
      </c>
      <c r="D51" s="35">
        <v>150</v>
      </c>
      <c r="E51" t="s">
        <v>159</v>
      </c>
      <c r="G51">
        <v>1</v>
      </c>
      <c r="H51">
        <v>1</v>
      </c>
      <c r="K51" s="38"/>
      <c r="L51" s="38"/>
      <c r="M51" s="38"/>
      <c r="N51" s="38">
        <v>150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x14ac:dyDescent="0.3">
      <c r="A52" t="s">
        <v>205</v>
      </c>
      <c r="B52" t="s">
        <v>182</v>
      </c>
      <c r="C52" s="34">
        <v>44094</v>
      </c>
      <c r="D52" s="35">
        <v>150</v>
      </c>
      <c r="E52" t="s">
        <v>105</v>
      </c>
      <c r="G52">
        <v>1</v>
      </c>
      <c r="H52">
        <v>1</v>
      </c>
      <c r="K52" s="38"/>
      <c r="L52" s="38"/>
      <c r="M52" s="38">
        <v>150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x14ac:dyDescent="0.3">
      <c r="A53" t="s">
        <v>206</v>
      </c>
      <c r="B53" t="s">
        <v>207</v>
      </c>
      <c r="C53" s="34">
        <v>44285</v>
      </c>
      <c r="D53" s="35">
        <v>43</v>
      </c>
      <c r="E53" t="s">
        <v>113</v>
      </c>
      <c r="G53">
        <v>1</v>
      </c>
      <c r="H53">
        <v>1</v>
      </c>
      <c r="J53">
        <v>1</v>
      </c>
      <c r="K53" s="38"/>
      <c r="L53" s="38"/>
      <c r="M53" s="38"/>
      <c r="N53" s="38"/>
      <c r="O53" s="38"/>
      <c r="P53" s="38"/>
      <c r="Q53" s="38"/>
      <c r="R53" s="38"/>
      <c r="S53" s="38">
        <v>43</v>
      </c>
      <c r="T53" s="38"/>
      <c r="U53" s="38"/>
      <c r="V53" s="38"/>
      <c r="W53" s="38"/>
      <c r="X53" s="38"/>
      <c r="Y53" s="38"/>
      <c r="Z53" s="38"/>
      <c r="AA53" s="38"/>
    </row>
    <row r="54" spans="1:27" x14ac:dyDescent="0.3">
      <c r="A54" t="s">
        <v>208</v>
      </c>
      <c r="B54" t="s">
        <v>209</v>
      </c>
      <c r="C54" s="34">
        <v>44121</v>
      </c>
      <c r="D54" s="35">
        <v>150</v>
      </c>
      <c r="E54" t="s">
        <v>105</v>
      </c>
      <c r="G54">
        <v>1</v>
      </c>
      <c r="H54">
        <v>1</v>
      </c>
      <c r="K54" s="38"/>
      <c r="L54" s="38"/>
      <c r="M54" s="38"/>
      <c r="N54" s="38">
        <v>150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x14ac:dyDescent="0.3">
      <c r="A55" t="s">
        <v>210</v>
      </c>
      <c r="B55" t="s">
        <v>211</v>
      </c>
      <c r="C55" s="34">
        <v>44053</v>
      </c>
      <c r="D55" s="35">
        <v>150</v>
      </c>
      <c r="E55" t="s">
        <v>105</v>
      </c>
      <c r="G55">
        <v>1</v>
      </c>
      <c r="H55">
        <v>1</v>
      </c>
      <c r="K55" s="38"/>
      <c r="L55" s="38">
        <v>150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x14ac:dyDescent="0.3">
      <c r="A56" t="s">
        <v>212</v>
      </c>
      <c r="B56" t="s">
        <v>213</v>
      </c>
      <c r="C56" s="34">
        <v>44109</v>
      </c>
      <c r="D56" s="35">
        <v>150</v>
      </c>
      <c r="E56" t="s">
        <v>105</v>
      </c>
      <c r="G56">
        <v>1</v>
      </c>
      <c r="H56">
        <v>1</v>
      </c>
      <c r="K56" s="38"/>
      <c r="L56" s="38"/>
      <c r="M56" s="38"/>
      <c r="N56" s="38">
        <v>150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x14ac:dyDescent="0.3">
      <c r="A57" t="s">
        <v>214</v>
      </c>
      <c r="B57" t="s">
        <v>215</v>
      </c>
      <c r="C57" s="34">
        <v>44173</v>
      </c>
      <c r="D57" s="35">
        <v>150</v>
      </c>
      <c r="E57" t="s">
        <v>113</v>
      </c>
      <c r="G57">
        <v>1</v>
      </c>
      <c r="H57">
        <v>1</v>
      </c>
      <c r="I57">
        <v>1</v>
      </c>
      <c r="K57" s="38"/>
      <c r="L57" s="38"/>
      <c r="M57" s="38"/>
      <c r="N57" s="38"/>
      <c r="O57" s="38"/>
      <c r="P57" s="38">
        <v>150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x14ac:dyDescent="0.3">
      <c r="A58" t="s">
        <v>216</v>
      </c>
      <c r="B58" t="s">
        <v>217</v>
      </c>
      <c r="C58" s="34">
        <v>44130</v>
      </c>
      <c r="D58" s="35">
        <v>150</v>
      </c>
      <c r="E58" t="s">
        <v>105</v>
      </c>
      <c r="G58">
        <v>1</v>
      </c>
      <c r="H58">
        <v>1</v>
      </c>
      <c r="K58" s="38"/>
      <c r="L58" s="38"/>
      <c r="M58" s="38"/>
      <c r="N58" s="38">
        <v>150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x14ac:dyDescent="0.3">
      <c r="A59" t="s">
        <v>218</v>
      </c>
      <c r="B59" t="s">
        <v>219</v>
      </c>
      <c r="C59" s="34">
        <v>44144</v>
      </c>
      <c r="D59" s="35">
        <v>43</v>
      </c>
      <c r="E59" t="s">
        <v>109</v>
      </c>
      <c r="F59" t="s">
        <v>110</v>
      </c>
      <c r="G59">
        <v>1</v>
      </c>
      <c r="H59">
        <v>1</v>
      </c>
      <c r="K59" s="38"/>
      <c r="L59" s="38"/>
      <c r="M59" s="38"/>
      <c r="N59" s="38"/>
      <c r="O59" s="38">
        <v>43</v>
      </c>
      <c r="P59" s="38"/>
      <c r="Q59" s="38"/>
      <c r="R59" s="38"/>
      <c r="S59" s="38"/>
      <c r="T59" s="38"/>
      <c r="U59" s="38"/>
      <c r="V59" s="38"/>
      <c r="W59" s="38" t="s">
        <v>231</v>
      </c>
      <c r="X59" s="38"/>
      <c r="Y59" s="38"/>
      <c r="Z59" s="38"/>
      <c r="AA59" s="38"/>
    </row>
    <row r="60" spans="1:27" x14ac:dyDescent="0.3">
      <c r="A60" t="s">
        <v>218</v>
      </c>
      <c r="B60" t="s">
        <v>220</v>
      </c>
      <c r="C60" s="34">
        <v>44173</v>
      </c>
      <c r="D60" s="35">
        <v>150</v>
      </c>
      <c r="E60" t="s">
        <v>221</v>
      </c>
      <c r="G60">
        <v>1</v>
      </c>
      <c r="H60">
        <v>1</v>
      </c>
      <c r="K60" s="38"/>
      <c r="L60" s="38"/>
      <c r="M60" s="38"/>
      <c r="N60" s="38"/>
      <c r="O60" s="38"/>
      <c r="P60" s="38">
        <v>150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x14ac:dyDescent="0.3">
      <c r="A61" t="s">
        <v>222</v>
      </c>
      <c r="B61" t="s">
        <v>223</v>
      </c>
      <c r="C61" s="34">
        <v>44050</v>
      </c>
      <c r="D61" s="35">
        <v>150</v>
      </c>
      <c r="E61" t="s">
        <v>105</v>
      </c>
      <c r="G61">
        <v>1</v>
      </c>
      <c r="H61">
        <v>1</v>
      </c>
      <c r="K61" s="38"/>
      <c r="L61" s="38">
        <v>150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x14ac:dyDescent="0.3">
      <c r="A62" t="s">
        <v>224</v>
      </c>
      <c r="B62" t="s">
        <v>225</v>
      </c>
      <c r="C62" s="34">
        <v>44173</v>
      </c>
      <c r="D62" s="35">
        <v>43</v>
      </c>
      <c r="E62" t="s">
        <v>109</v>
      </c>
      <c r="F62" t="s">
        <v>110</v>
      </c>
      <c r="G62">
        <v>1</v>
      </c>
      <c r="H62">
        <v>1</v>
      </c>
      <c r="K62" s="38"/>
      <c r="L62" s="38"/>
      <c r="M62" s="38"/>
      <c r="N62" s="38"/>
      <c r="O62" s="38"/>
      <c r="P62" s="38">
        <v>43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x14ac:dyDescent="0.3">
      <c r="A63" t="s">
        <v>226</v>
      </c>
      <c r="B63" t="s">
        <v>227</v>
      </c>
      <c r="C63" s="34">
        <v>44214</v>
      </c>
      <c r="D63" s="35">
        <v>43</v>
      </c>
      <c r="E63" t="s">
        <v>105</v>
      </c>
      <c r="F63" t="s">
        <v>110</v>
      </c>
      <c r="G63">
        <v>1</v>
      </c>
      <c r="H63">
        <v>1</v>
      </c>
      <c r="K63" s="38"/>
      <c r="L63" s="38"/>
      <c r="M63" s="38"/>
      <c r="N63" s="38"/>
      <c r="O63" s="38"/>
      <c r="P63" s="38"/>
      <c r="Q63" s="38">
        <v>43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x14ac:dyDescent="0.3">
      <c r="B64" t="s">
        <v>53</v>
      </c>
      <c r="D64" s="35">
        <f>SUM(D2:D63)</f>
        <v>7386</v>
      </c>
      <c r="G64">
        <f>SUM(G2:G63)</f>
        <v>62</v>
      </c>
      <c r="H64">
        <f>SUM(H2:H63)</f>
        <v>61</v>
      </c>
      <c r="K64" s="38">
        <v>900</v>
      </c>
      <c r="L64" s="38">
        <v>1200</v>
      </c>
      <c r="M64" s="38">
        <v>998</v>
      </c>
      <c r="N64" s="38">
        <v>1950</v>
      </c>
      <c r="O64" s="38">
        <v>215</v>
      </c>
      <c r="P64" s="38">
        <v>1286</v>
      </c>
      <c r="Q64" s="38">
        <v>279</v>
      </c>
      <c r="R64" s="38">
        <v>0</v>
      </c>
      <c r="S64" s="38">
        <v>215</v>
      </c>
      <c r="T64" s="38">
        <v>300</v>
      </c>
      <c r="U64" s="38">
        <v>0</v>
      </c>
      <c r="V64" s="38">
        <v>0</v>
      </c>
      <c r="W64" s="38">
        <v>0</v>
      </c>
      <c r="X64" s="38">
        <f>SUM(X14:X63)</f>
        <v>43</v>
      </c>
      <c r="Y64" s="38"/>
      <c r="Z64" s="38">
        <f>SUM(Z2:Z63)</f>
        <v>0</v>
      </c>
      <c r="AA64" s="38"/>
    </row>
    <row r="65" spans="1:27" x14ac:dyDescent="0.3">
      <c r="B65" t="s">
        <v>228</v>
      </c>
      <c r="I65">
        <v>6</v>
      </c>
      <c r="J65">
        <v>5</v>
      </c>
      <c r="K65" s="38">
        <v>900</v>
      </c>
      <c r="L65" s="38">
        <v>2100</v>
      </c>
      <c r="M65" s="38">
        <v>3098</v>
      </c>
      <c r="N65" s="38">
        <v>5048</v>
      </c>
      <c r="O65" s="38">
        <v>5263</v>
      </c>
      <c r="P65" s="38">
        <v>6549</v>
      </c>
      <c r="Q65" s="38">
        <v>6828</v>
      </c>
      <c r="R65" s="38">
        <v>6828</v>
      </c>
      <c r="S65" s="38">
        <v>7043</v>
      </c>
      <c r="T65" s="38">
        <v>7343</v>
      </c>
      <c r="U65" s="38">
        <f>T65+U64</f>
        <v>7343</v>
      </c>
      <c r="V65" s="38">
        <f>U65+V64</f>
        <v>7343</v>
      </c>
      <c r="W65" s="38">
        <f>V65+W64</f>
        <v>7343</v>
      </c>
      <c r="X65" s="38">
        <f>W65+X64</f>
        <v>7386</v>
      </c>
      <c r="Y65" s="38"/>
      <c r="Z65" s="38"/>
      <c r="AA65" s="38"/>
    </row>
    <row r="66" spans="1:27" x14ac:dyDescent="0.3">
      <c r="A66" t="s">
        <v>229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2020-2021</vt:lpstr>
      <vt:lpstr>Lunch Rev</vt:lpstr>
      <vt:lpstr>Adm Exp</vt:lpstr>
      <vt:lpstr>Dues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Stonecipher</dc:creator>
  <cp:lastModifiedBy>Stoney</cp:lastModifiedBy>
  <cp:lastPrinted>2021-04-11T14:02:35Z</cp:lastPrinted>
  <dcterms:created xsi:type="dcterms:W3CDTF">2018-10-23T17:28:50Z</dcterms:created>
  <dcterms:modified xsi:type="dcterms:W3CDTF">2021-10-15T12:06:53Z</dcterms:modified>
</cp:coreProperties>
</file>